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activeTab="3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<sst xmlns="http://schemas.openxmlformats.org/spreadsheetml/2006/main" count="442" uniqueCount="257">
  <si>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</si>
  <si>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</si>
  <si>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</si>
  <si>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</si>
  <si>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</si>
  <si>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</si>
  <si>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</si>
  <si>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</si>
  <si>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Neopasan otpad &lt;2,000 t/god ili opasan otpad &lt;2 t/god</t>
  </si>
  <si>
    <t>Buka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</si>
  <si>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</si>
  <si>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</si>
  <si>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</si>
  <si>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</si>
  <si>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</si>
  <si>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</si>
  <si>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</si>
  <si>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</si>
  <si>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Uticaj na ambijentalnu životnu sredinu</t>
  </si>
  <si>
    <t>Osetljiva oblast je u okviru sfere uticaja emisija ili na udaljenosti &lt;5 km</t>
  </si>
  <si>
    <t>Osetljiva oblast je u okviru sfere uticaja značajnijih udesa ili na udaljenosti &lt;1,5 km</t>
  </si>
  <si>
    <t>Postrojenje je u okviru osetljive oblasti ili u neposrednoj blizini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</si>
  <si>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</si>
  <si>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</si>
  <si>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</si>
  <si>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</si>
  <si>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</si>
  <si>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</si>
  <si>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</si>
  <si>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</si>
  <si>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</si>
  <si>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</si>
  <si>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</si>
  <si>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 xml:space="preserve">Nema emisija </t>
  </si>
  <si>
    <t>Nema doprinosa postrojenja i stoga nema uticaja na kvalitet životne sredine</t>
  </si>
  <si>
    <t xml:space="preserve">Emisije iz postrojenja povremeno dovode do kršenja standarda kvaliteta životne sredine </t>
  </si>
  <si>
    <t>Emisije iz postrojenja često dovode do kršenja standarda kvaliteta životne sredine</t>
  </si>
  <si>
    <t>Prisustvo osetljivih oblasti</t>
  </si>
  <si>
    <t>Stepen rizika</t>
  </si>
  <si>
    <t>Bodovi za stepene rizika</t>
  </si>
  <si>
    <t>Visok</t>
  </si>
  <si>
    <t>Srednji</t>
  </si>
  <si>
    <t>Nizak</t>
  </si>
  <si>
    <t>Nema osetljivih oblasti u okruženju ili su na udaljenosti &gt;10 km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</si>
  <si>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</si>
  <si>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</si>
  <si>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</si>
  <si>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</si>
  <si>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</si>
  <si>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</si>
  <si>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</si>
  <si>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2 inspekcije u jednoj godini</t>
  </si>
  <si>
    <t xml:space="preserve">Visok </t>
  </si>
  <si>
    <t xml:space="preserve">Za rešenje kojim je naložena bitna mera, izdato u poslednjih 5 godina </t>
  </si>
  <si>
    <t xml:space="preserve">Za rešenje sa izrečenom zabranom, izdato u poslednjih 5 godina </t>
  </si>
  <si>
    <t>Neznatan</t>
  </si>
  <si>
    <t>3 inspekcije u jednoj godini</t>
  </si>
  <si>
    <t>1 inspekcija u godini</t>
  </si>
  <si>
    <t>Osetljiva oblast je blizu postrojenja/objekta, na udaljenosti &lt;100 m</t>
  </si>
  <si>
    <t xml:space="preserve">Kako se koristi ovaj alat:                                                                                                                                                                          </t>
  </si>
  <si>
    <t>Naziv nadziranog subjekta:</t>
  </si>
  <si>
    <t xml:space="preserve">                                                                                                                Bodovi se unose u zeleno polje</t>
  </si>
  <si>
    <t xml:space="preserve">    Doprinos boda ukupnoj oceni za određenu vrstu rizika je prikazan u narandžastom polju </t>
  </si>
  <si>
    <t xml:space="preserve">                                         Ukupna ocena za određenu vrstu rizika je prikazana u crvenom polju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</si>
  <si>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</si>
  <si>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</si>
  <si>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</si>
  <si>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</si>
  <si>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</si>
  <si>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1 inspekcija u dve godine, za nula bodova ni jedna</t>
  </si>
  <si>
    <t>Oznaka aktivnosti</t>
  </si>
  <si>
    <t>4</t>
  </si>
  <si>
    <t>5</t>
  </si>
  <si>
    <t>7</t>
  </si>
  <si>
    <t>magistralnih autoputeva i puteva sa četiri ili više traka ili rekonstrukcija ili proširenje postojećeg puta sa dve trake ili manje, sa ciljem dobijanja puta sa četiri ili vše traka u slučaju da novi put ili deonica imaju neprekidnu dužinu od preko 10 km i više</t>
  </si>
  <si>
    <t>unutrašnji plovni putevi na kojima važi međunarodni ili međudržavni režim plovidbe, kao i luke i pristaništa na ovakvim putevima, regulacioni radovi na unutrašnjim plovnim putevima kojima se omogućava prolaz plovnim objektima od preko 1350 t</t>
  </si>
  <si>
    <t>8</t>
  </si>
  <si>
    <t>1)</t>
  </si>
  <si>
    <t>2)</t>
  </si>
  <si>
    <t>3)</t>
  </si>
  <si>
    <t xml:space="preserve">izgradnja </t>
  </si>
  <si>
    <t>9</t>
  </si>
  <si>
    <t>postrojenja za tretman otpada koji nije opasan spaljivanjem ili hemijskim postupcima kapaciteta više od 70 t na dan; deponije komunalnog otpada za preko 200 000 ekvivalent stanovnika; za koje se ne izdaje integrisana dozvola (videti napomenu iz uredbe)</t>
  </si>
  <si>
    <t>eksploatacija podzemnih voda ili obogaćivanje podzemnih voda kod kojih je godišnja zapremina eksploatisane ili obogaćene vode jednaka količini od 10 miliona m3 ili više</t>
  </si>
  <si>
    <t>12</t>
  </si>
  <si>
    <t>Objekti</t>
  </si>
  <si>
    <t>postrojenja za prečišćavanje otpadnih voda u naseljima preko 100 000 stanovnika</t>
  </si>
  <si>
    <t>13</t>
  </si>
  <si>
    <t>11</t>
  </si>
  <si>
    <t>10</t>
  </si>
  <si>
    <t>vađenje nafte i prirodnog gasa</t>
  </si>
  <si>
    <t>14</t>
  </si>
  <si>
    <t>15</t>
  </si>
  <si>
    <t>brane i drugi objekti kod kojih voda koja dotiče, ili dodatno zafržana, ili akumulirana voda prelazi količinu od 10 miliona m3</t>
  </si>
  <si>
    <t>16</t>
  </si>
  <si>
    <t>cevovodi za transport gasa, tečnog gasa, nafte i naftnih derivata ili hemikalija prečnika većeg od 800mm i dužine koja prelazi 40km</t>
  </si>
  <si>
    <t>17</t>
  </si>
  <si>
    <t>objekti za intenzivan uzgoj živine  sa kapacitetom preko 85 000 mesta za proizvodnju brojelera</t>
  </si>
  <si>
    <t>19</t>
  </si>
  <si>
    <t>20</t>
  </si>
  <si>
    <t>izgradnja nadzemnih dalekovoda čija voltaža iznosi 220kV ili više i čija dužina prelazi 15km</t>
  </si>
  <si>
    <t>objekti namenjeni za skladištenje nafte, petrohemijskih ili hemijskih proizvoda, zemnog gasa, zapaljivih tečnosti i goriva čiji kapacitet iznosi 100 000 t i više</t>
  </si>
  <si>
    <t>21</t>
  </si>
  <si>
    <t>1</t>
  </si>
  <si>
    <t>Emisije u vazduh postoje ali izvor emisije nije tačkasti</t>
  </si>
  <si>
    <t>2</t>
  </si>
  <si>
    <t>3</t>
  </si>
  <si>
    <t>proizvodnja energije</t>
  </si>
  <si>
    <t>skladištenje zapaljivih gasova ili proizvoda koji sadrže zapaljive gasove, ukupnog kapaciteta preko 50m3</t>
  </si>
  <si>
    <t>skladištenje zapaljivih tečnosti, ukupnog kapaciteta preko 500m3</t>
  </si>
  <si>
    <t>skladištenje ostalih hemikalija, kapaciteta preko 10t</t>
  </si>
  <si>
    <t>površinsko (nadzemno) skladištenje zemnog gasa, kapaciteta preko 50m3</t>
  </si>
  <si>
    <t>skladištenje uglja ili lignita, kapaciteta preko 20 000t</t>
  </si>
  <si>
    <t>skladištenje nafte ili naftnih derivata, kapaciteta preko 5 000m3</t>
  </si>
  <si>
    <t>4)</t>
  </si>
  <si>
    <t>5)</t>
  </si>
  <si>
    <t>6)</t>
  </si>
  <si>
    <t>7)</t>
  </si>
  <si>
    <t xml:space="preserve">skladištenje bez obzira na kapcitet neke od sledećih hemikalija: hlora, sumpor dioksida, amonijum nitrata ili supstanci koje sadrže amonijum nitrat, amonijaka </t>
  </si>
  <si>
    <t>3) do 6)</t>
  </si>
  <si>
    <t>8)</t>
  </si>
  <si>
    <t>9)</t>
  </si>
  <si>
    <t>10)</t>
  </si>
  <si>
    <t>ekstraktivna industrija</t>
  </si>
  <si>
    <t>Poljoprivreda, akvakultura i šumarstvo</t>
  </si>
  <si>
    <t>6</t>
  </si>
  <si>
    <t>postrojenja za proizvodnju stakla i staklenih vlakana, uključujući proizvodnju preradom starog stakla, kapaciteta do 20t na dan</t>
  </si>
  <si>
    <t>postrojenja za topljenje mineralnih materija, uključujući i proizvodnju mineralnih materija, kapaciteta do 20 t na dan</t>
  </si>
  <si>
    <t>postrojenja za proizvodnju asfaltnih mešavina uključujući mobilna postrojenja, kapaciteta preko 50 t na dan</t>
  </si>
  <si>
    <t>hemijska industrija</t>
  </si>
  <si>
    <t>postrojenja zaproizvodnju papira i kartona, svi projekti koji nisu navedeni u Listi 1 uredbe</t>
  </si>
  <si>
    <t>postrojenja za preradu, obradu i oplemenjivanje drveta, svi projekti</t>
  </si>
  <si>
    <t>postrojenja za štavljenje i obradu kože, kapaciteta do 12 t na dan</t>
  </si>
  <si>
    <t>gumarska industrija</t>
  </si>
  <si>
    <t>industrija tekstila, kože, drveta i papira</t>
  </si>
  <si>
    <t>postrojenja za proizvodnju proizvoda od celuloze (iverica, lesonit, medijapan i šperploča), svi projekti</t>
  </si>
  <si>
    <t>2.5</t>
  </si>
  <si>
    <t>ostali projekti iz Liste 2 uredbe</t>
  </si>
  <si>
    <t>automobilske staze</t>
  </si>
  <si>
    <t>komunalne otpadne vode, svi projekti koji nisu navedeni u Listi 1 uredbe</t>
  </si>
  <si>
    <t>tehnološke otpadne vode, svi projekti</t>
  </si>
  <si>
    <t>postrojenja za briketiranje uglja, svi projekti</t>
  </si>
  <si>
    <t>groblja i krematorijumi</t>
  </si>
  <si>
    <t xml:space="preserve">postrojenja za prečišćavanje otpadnih voda: </t>
  </si>
  <si>
    <t>11)</t>
  </si>
  <si>
    <t>12)</t>
  </si>
  <si>
    <t>13)</t>
  </si>
  <si>
    <t>preko 500m3 u nenaseljienim oblastima</t>
  </si>
  <si>
    <t>preko 100m3 u naselju ili radnoj oblasti</t>
  </si>
  <si>
    <t>ostale benzinske stanice</t>
  </si>
  <si>
    <t>termoenergetska postrojenja sa snagom od 1 do 50MW (na ugalj)</t>
  </si>
  <si>
    <t>termoenergetska postrojenja sa snagom od 1 do 50MW (na gasovita i tečna goriva)</t>
  </si>
  <si>
    <t>proizvodnja i prerada metala</t>
  </si>
  <si>
    <t>postrojenja za proizvodnju sirovog gvožđa ili čelika (primarno ili sekundarno topljenje) uključujući kontinualni postupak livenja; svi projekti koji nisu navedeni u Listi 1 uredbe</t>
  </si>
  <si>
    <t>6) do 11)</t>
  </si>
  <si>
    <t>ostala proizvodnja i prerada metala iz Liste 2 uredbe</t>
  </si>
  <si>
    <t>površinski kopovi mineralnih sirovina, svi projekti koji nisu navedeni u Listi 1 uredbe</t>
  </si>
  <si>
    <t>ostali projekti ekstraktivne industrije</t>
  </si>
  <si>
    <t>magistralnih i železničkih pruga, uključujući pripadajuće objekte (mostove, tunele i stanice)</t>
  </si>
  <si>
    <t>aerodroma za javni transport čija je poletna pista duža od 2 100 m</t>
  </si>
  <si>
    <t>postrojenja za tretman opasnog otpada spaljivanjem, termičkim i/ili fizičkim, fizičko-hemijskim, hemijskim postupcima, kao i centralna skladišta i/ili deponije za odlaganje opasnog otpada; za koje se ne izdaje integrisana dozvola (videti napomenu iz uredbe)</t>
  </si>
  <si>
    <t>hidrotehnički objekti za prebacivanje voda između rečnih slivova, namejeni sprečavanju mogućih nestašica vode kod kojih količina prebačene vode prelazi 100 miliona kubnih metara godišnje</t>
  </si>
  <si>
    <t>u svim drugim slučajevima objekti namenjeni za prebacivanje voda između rečnih slivova (videti uredbu)</t>
  </si>
  <si>
    <t>površinski kopovi mineralnih sirovina čija površina prelazi 10 ha, ili vađenje treseta kad površina terena za eksploataciju prelazi 100ha</t>
  </si>
  <si>
    <t>Postrojenja i aktivnosti iz Liste II projekata za koje se može zahtevati procena uticaja na životnu sredinu</t>
  </si>
  <si>
    <t xml:space="preserve">Postrojenja i aktivnosti iz Liste I projekata za koje je obavezna procena uticaja </t>
  </si>
  <si>
    <t>sistemi za navodnjavanje i odvodnjavanje-meliorativni sistemi, na području većem od 20ha</t>
  </si>
  <si>
    <t>2) do 6)</t>
  </si>
  <si>
    <t>krčenje šuma radi prelaženja na drugi tip korišćenja zemljišta, na području većem od 10ha</t>
  </si>
  <si>
    <t>objekti za intenzivan uzgoj živine, goveda, svinja, krmača, životinja sa plemenitim krznom, riba u bazenima i ribnjacima (videti kapacitete u uredbi)</t>
  </si>
  <si>
    <t>3) do 5)</t>
  </si>
  <si>
    <t>vađenje treseta kad je površina terena za eksploataciju od 20ha do 100ha</t>
  </si>
  <si>
    <t>postrojenja za proizvodnju energije iz hidropotencijala, snage preko 2MW</t>
  </si>
  <si>
    <t>uređaji za korišćenje snage vetra u cilju proizvodnje energije (farme vetrenjača), ukupne snage preko 10MW</t>
  </si>
  <si>
    <t>skladištenje zapaljivih tečnosti i gasova, zemnog gasa, fosilnih goriva, nafte i naftnih derivata i hemikalija</t>
  </si>
  <si>
    <t>cevovodi (videti kapacitete u uredbi)</t>
  </si>
  <si>
    <t>postrojenja za preradu u crnoj metalurgiji (vruće valjaonice, kovačnice sa jednim ili više čekića ili maljeva, postrojenja za nanošenje površinskih zaštitnih metalnih slojeva u rastopljenom stanju); svi projekti koji nisu navedeni u Listi 1 uredbe</t>
  </si>
  <si>
    <t>livnice crne metalurgije, svi projekti koji nisu navedeni u Listi 1 uredbe</t>
  </si>
  <si>
    <t>postrojenja za topljenje, uključujući i izradu legura od obojenih metala, kao i izradu korisnih nusproizvoda (rafinacija, livenje, itd.); svi projekti koji nisu navedeni u Listi 1 uredbe</t>
  </si>
  <si>
    <t>Postrojenja za površinsku obradu metala i plastičnih materijala korišćenjem elektrolitičkih ili hemijskih postupaka; svi projekti koji nisu navedeni u Listi 1 uredbe</t>
  </si>
  <si>
    <t>Postrojenja za pripremu, obogaćivanje, pečenje i sinterovanje metalnih ruda, kao i iskorišćavanje jalovine; svi projekti</t>
  </si>
  <si>
    <t>industrijska prerada minerala</t>
  </si>
  <si>
    <t>postrojenja za suvu destilaciju uglja (plinare, tinjajuće peći i dr.), svi projekti</t>
  </si>
  <si>
    <t>postrojenja za proizvodnju cementnog klinkera, cementa i kreča u rotacionim i drugim pećima, svi projekti koji nisu navedeni u Listi 1 uredbe</t>
  </si>
  <si>
    <t>postrojenja za proizvodnju keramičkih proizvoda pečenjem (pločice, sanitarna galanterija, kućni pribor od keramike i porcelana i slično), kao i proizvodnja građevinskog materijala prečenjem (crep, cigla i slično, kapaciteta od 40 t do 75 t na dan</t>
  </si>
  <si>
    <t>obrada poluproizvoda i proizvodnja hemikalija, svi projekti koji nisu navedeni u Listi 1 uredbe</t>
  </si>
  <si>
    <t>samostalna postrojenja za proizvodnju, preradu, formiranje i pakovanje baznih organskih i neorganskih hemikalija, veštačkih đubriva na bazi fosfora, azota i kalijuma (prosta i složena hemijska đubriva), proizvoda za zaštitu bilja, kao i biocida, farmaceutskih i kozmetičkih proizvoda, plastičnih masa, eksploziva, boja i lakova, deterdzenata i sredstava za održavanje higijene i čišćenje i dr.; svi projekti koji nisu navedeni u Listi 1 uredbe</t>
  </si>
  <si>
    <t>postrojenja za proizvodnju mineralnih ulja i maziva (destilacijom, rafinacijom ili na drugi način hemijskim postupkom), svi projekti</t>
  </si>
  <si>
    <t>postrojenja za predtretman vlakana, tkanina i papira (pranje, beljenje, mercerizacija, štampanje, hemijski tretman) ili bojenje vlakana ili tkanina; kapaciteta do 10 t na dan</t>
  </si>
  <si>
    <t>postrojenja za vulkanizaciju prirodnog ili sintetičkog kaučuka uz korišćenje sumpora ili sumpornih jedinjenja; svi projekti</t>
  </si>
  <si>
    <t>postrojenja za proizvodnju i preradu gume i kaučuka, svi projekti</t>
  </si>
  <si>
    <t>infrastrukturni projekti (videti opis i kapacitete u uredbi)</t>
  </si>
  <si>
    <t>prehrambena industrija (videti opis i kapacitete u uredbi)</t>
  </si>
  <si>
    <t>turizam i rekreacija (videti opis i kapacitete u uredbi)</t>
  </si>
  <si>
    <t>postrojenja za upravljanje otpadom (videti opis i kapacitete u uredbi)</t>
  </si>
  <si>
    <t>postrojenja i uređaji za testiranje (motori sa unutrašnjim sagorevanjme toplotne snage preko 10MW; gasne turbine ili mlazni motori toplotne snage veće od 100MW)</t>
  </si>
  <si>
    <t>postrojenja za proizvodnju veštačkih mineralnih vlakana, svi projekti</t>
  </si>
  <si>
    <t>betonjerke, uključujući i mobilna postrojenja, kapaciteta preko 30 t na čas</t>
  </si>
  <si>
    <t>postrojenja za reciklažu, regeneraciju ili uništavanje eksplozivnih materija, svi projekti</t>
  </si>
  <si>
    <t>postrojenja za odlaganje, preradu ili uništavanje životinjskih leševa ili optadaka životinjskog porekla, kapaciteta od 1t do 10t na dan</t>
  </si>
  <si>
    <t>postrojenja za preradu duvana, kapaciteta preko 10 000t godišnje</t>
  </si>
  <si>
    <t>postrojenja za proizvodnju biogasa, svi projekti</t>
  </si>
  <si>
    <t>objekti za snabdevanje motornih vozila gorivom (benzinske pumpe), skladišnog kapaciteta</t>
  </si>
  <si>
    <t>Broj bodova za složenost</t>
  </si>
  <si>
    <t xml:space="preserve">Ostala postrojenja/objekti/aktivnosti koji nisu navedeni u uredbi, Listi I i Listi II projekata 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</si>
  <si>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</si>
  <si>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</si>
  <si>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</si>
  <si>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Pod sistemom upravljanja se podrazumeva na primer ISO 14000 ili EMAS</t>
  </si>
  <si>
    <t>Ne postoji strukturiran sistem upravljanja zaštitom životne sredine na lokaciji i loše se upravlja</t>
  </si>
  <si>
    <t>Za prijavu prekršaja koji je operater učinio u poslednjih 5 godina</t>
  </si>
  <si>
    <t>Za prijavu privrednog prestupa koji je operater učinio u poslednjih 5 godina</t>
  </si>
  <si>
    <t>Za prijavu krivičnog dela koje je operater učinio u poslednjih 5 godina</t>
  </si>
  <si>
    <t>Najveći broj mogućih bodova je 10. Nema sabiranja više stavki, već se unosi samo najvećI bod.</t>
  </si>
  <si>
    <t>Na primer, u slučaju da je izdato dva rešenja sa naloženom merom unosi se 2 a ne 4 boda.                                                                             U slučaju da je izdato jedno rešenje sa naloženom merom i podneta prijava prekršaja, unosi se 4 a ne 6 boda.</t>
  </si>
  <si>
    <t>Računaju se izdata rešenja, kao i prekršaji i privredni prestupi za koje je podneta prijava nadležnom organu ( sud, tužilaštvo )</t>
  </si>
  <si>
    <t>Otpad (proizvedene količine )</t>
  </si>
  <si>
    <t>Zakon o zaštiti vazduha</t>
  </si>
  <si>
    <t>Zakon o zaštiti od buke u životnoj sredini</t>
  </si>
  <si>
    <t xml:space="preserve">Zakon o upravljanju otpadom </t>
  </si>
  <si>
    <t>Zakon o proceni uticaja na životnu sredinu</t>
  </si>
  <si>
    <t>Zakon o zaštiti životne sredine</t>
  </si>
  <si>
    <t>Zakon o vodama</t>
  </si>
  <si>
    <t>Osetljiva oblast je van sfere uticaja emisija ili na udaljenosti &lt;10 km</t>
  </si>
  <si>
    <t xml:space="preserve">Nema emisija u vode </t>
  </si>
  <si>
    <t>Alat je namenjen za procenu rizika postrojenja/aktivnosti, prema sledećim zakonima:</t>
  </si>
  <si>
    <t>Procena rizika se vrši  prema onim zakonima na osnovu kojih je inspekcijski organ nadležan za postupanje.</t>
  </si>
  <si>
    <t>Mesto i opština nadziranog postrojenja/objekta/aktivnosti:</t>
  </si>
  <si>
    <t>Matični broj nadziranog subjekta:</t>
  </si>
  <si>
    <t xml:space="preserve">Naziv nadziranog postrojenja/objekta/aktivnosti: </t>
  </si>
  <si>
    <t>Operater postupa odmah nakon prepoznavanja bitne neusaglašenosti</t>
  </si>
  <si>
    <t>Operater postupa nakon primedbe nadležnog organa</t>
  </si>
  <si>
    <t>Operater postupa jedino nakon ponovljenih primedbi ili nakon rešenja nadležnog organa</t>
  </si>
  <si>
    <r>
      <t xml:space="preserve">Preporučeni broj </t>
    </r>
    <r>
      <rPr>
        <b/>
        <sz val="12"/>
        <color indexed="8"/>
        <rFont val="Arial"/>
        <family val="2"/>
      </rPr>
      <t>redovnih</t>
    </r>
    <r>
      <rPr>
        <sz val="12"/>
        <color indexed="8"/>
        <rFont val="Arial"/>
        <family val="2"/>
      </rPr>
      <t xml:space="preserve"> inspekcijskih nadzora prema stepenu rizika, ne računajući kontrolne</t>
    </r>
  </si>
  <si>
    <t>Godina procene rizika:</t>
  </si>
  <si>
    <t>Postrojenje za prečišćavanje otpadnih voda</t>
  </si>
  <si>
    <t>Postrojenja i aktivnosti za koja se ne izdaje integrisana dozvola</t>
  </si>
  <si>
    <t xml:space="preserve">Postoji doprinos postrojenja ali je kvalitet životne sredine bolji od ambijentalnog standarda </t>
  </si>
  <si>
    <t>Postoji doprinos postrojenja ali je kvalitet životne sredine usklađen sa ambijentalnim standardima</t>
  </si>
  <si>
    <t>Sistem upravljanja zaštitom životne sredine</t>
  </si>
  <si>
    <t>Postrojenja sa obavezom kontinualnog merenja emisije zagađujuće materije ili sa masenim protokom praškastih materija većim od 1kg/h</t>
  </si>
  <si>
    <t>Alat je namenjen za procenu rizika postrojenja  koja ne podležu izdavanju integrisane dozvole i  čija osnovna namena nije upravljanje otpadom</t>
  </si>
  <si>
    <t>Neopasan otpad &gt;2 000 t/god  ili opasan otpad &gt;2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</si>
  <si>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</si>
  <si>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</si>
  <si>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</si>
  <si>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Neopasan otpad &gt;1 000 t/god  ili opasan otpad &gt;100 t/god</t>
  </si>
  <si>
    <t>Neopasan otpad &gt;5 000 t/god  ili opasan otpad &gt;500 t/god</t>
  </si>
  <si>
    <t xml:space="preserve">Unosi se nula boda za oblasti koje nisu u nadležnosti inspekcijskog organa koji vrši procenu rizika </t>
  </si>
  <si>
    <t>Boduje se samo uticaj emisija iz nadležnosti inspekcijskog organa koji vrši procenu rizika.</t>
  </si>
  <si>
    <t>Računaju se samo žalbe koje su osnovane i koje su predmet nadzora inspekcijskog organa koji vrši procenu rizika</t>
  </si>
  <si>
    <r>
      <t xml:space="preserve">Emisije </t>
    </r>
    <r>
      <rPr>
        <sz val="18"/>
        <rFont val="Arial"/>
        <family val="2"/>
      </rPr>
      <t>&lt;</t>
    </r>
    <r>
      <rPr>
        <sz val="14"/>
        <rFont val="Arial"/>
        <family val="2"/>
      </rPr>
      <t xml:space="preserve"> GVE </t>
    </r>
  </si>
  <si>
    <r>
      <t xml:space="preserve">Emisije </t>
    </r>
    <r>
      <rPr>
        <sz val="18"/>
        <rFont val="Arial"/>
        <family val="2"/>
      </rPr>
      <t xml:space="preserve"> </t>
    </r>
    <r>
      <rPr>
        <sz val="18"/>
        <rFont val="Calibri"/>
        <family val="2"/>
      </rPr>
      <t xml:space="preserve">≥ </t>
    </r>
    <r>
      <rPr>
        <sz val="16"/>
        <rFont val="Calibri"/>
        <family val="2"/>
      </rPr>
      <t xml:space="preserve">GVE </t>
    </r>
  </si>
  <si>
    <r>
      <t xml:space="preserve">Emisije </t>
    </r>
    <r>
      <rPr>
        <sz val="18"/>
        <rFont val="Arial"/>
        <family val="2"/>
      </rPr>
      <t>&lt;</t>
    </r>
    <r>
      <rPr>
        <sz val="14"/>
        <rFont val="Arial"/>
        <family val="2"/>
      </rPr>
      <t xml:space="preserve"> GVE</t>
    </r>
  </si>
  <si>
    <r>
      <t xml:space="preserve">Emisije </t>
    </r>
    <r>
      <rPr>
        <sz val="17"/>
        <rFont val="Arial"/>
        <family val="2"/>
      </rPr>
      <t xml:space="preserve"> </t>
    </r>
    <r>
      <rPr>
        <sz val="18"/>
        <rFont val="Calibri"/>
        <family val="2"/>
      </rPr>
      <t>≥</t>
    </r>
    <r>
      <rPr>
        <sz val="16"/>
        <rFont val="Arial"/>
        <family val="2"/>
      </rPr>
      <t xml:space="preserve"> GVE</t>
    </r>
  </si>
  <si>
    <t>Boduju se samo osetljive oblasti koje mogu biti pod uticajem vrste emisija za koje je inspekcijski organ nadležan za postupanje.</t>
  </si>
  <si>
    <r>
      <t>Republika Srbija                                                                                                                    Šifra: KЛ-40-02/04
MINISTARSTVO  ZAŠTITE ŽIVOTNE SREDINE                                                              Datum:</t>
    </r>
    <r>
      <rPr>
        <sz val="12"/>
        <rFont val="Arial"/>
        <family val="2"/>
      </rPr>
      <t xml:space="preserve"> 18.09.2018. </t>
    </r>
    <r>
      <rPr>
        <sz val="12"/>
        <color indexed="8"/>
        <rFont val="Arial"/>
        <family val="2"/>
      </rPr>
      <t xml:space="preserve">                     
Sektor za nadzor i predostrožnost u životnoj sredini 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KONTROLNA LISTA: PROCENA RIZIKA POSTROJENJA I AKTIVNOSTI KOJA NE PODLEŽU IZDAVANJU INTEGRISANE DOZVOLE </t>
    </r>
    <r>
      <rPr>
        <sz val="12"/>
        <color indexed="8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</si>
</sst>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6"/>
      <name val="Calibri"/>
      <family val="2"/>
    </font>
    <font>
      <sz val="16"/>
      <name val="Arial"/>
      <family val="2"/>
    </font>
    <font>
      <sz val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/>
      <protection/>
    </xf>
    <xf numFmtId="0" fontId="5" fillId="19" borderId="0" xfId="0" applyFont="1" applyFill="1" applyAlignment="1" applyProtection="1">
      <alignment horizontal="left"/>
      <protection locked="0"/>
    </xf>
    <xf numFmtId="0" fontId="5" fillId="19" borderId="0" xfId="0" applyFont="1" applyFill="1" applyAlignment="1" applyProtection="1">
      <alignment horizontal="right"/>
      <protection locked="0"/>
    </xf>
    <xf numFmtId="0" fontId="6" fillId="19" borderId="0" xfId="0" applyFont="1" applyFill="1" applyAlignment="1" applyProtection="1">
      <alignment/>
      <protection locked="0"/>
    </xf>
    <xf numFmtId="0" fontId="6" fillId="19" borderId="0" xfId="0" applyFont="1" applyFill="1" applyAlignment="1" applyProtection="1">
      <alignment wrapText="1"/>
      <protection locked="0"/>
    </xf>
    <xf numFmtId="0" fontId="5" fillId="19" borderId="0" xfId="0" applyFont="1" applyFill="1" applyAlignment="1" applyProtection="1">
      <alignment/>
      <protection locked="0"/>
    </xf>
    <xf numFmtId="0" fontId="16" fillId="35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wrapText="1"/>
      <protection/>
    </xf>
    <xf numFmtId="0" fontId="15" fillId="35" borderId="0" xfId="0" applyFont="1" applyFill="1" applyAlignment="1" applyProtection="1">
      <alignment horizontal="center"/>
      <protection/>
    </xf>
    <xf numFmtId="0" fontId="15" fillId="35" borderId="0" xfId="0" applyFont="1" applyFill="1" applyAlignment="1" applyProtection="1">
      <alignment wrapText="1"/>
      <protection/>
    </xf>
    <xf numFmtId="0" fontId="4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wrapText="1"/>
      <protection/>
    </xf>
    <xf numFmtId="0" fontId="56" fillId="35" borderId="0" xfId="0" applyFont="1" applyFill="1" applyAlignment="1" applyProtection="1">
      <alignment vertical="center" wrapText="1"/>
      <protection/>
    </xf>
    <xf numFmtId="0" fontId="56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right"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right" wrapText="1"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wrapText="1"/>
      <protection/>
    </xf>
    <xf numFmtId="0" fontId="13" fillId="35" borderId="0" xfId="0" applyFont="1" applyFill="1" applyAlignment="1" applyProtection="1">
      <alignment vertical="center" wrapText="1"/>
      <protection/>
    </xf>
    <xf numFmtId="0" fontId="2" fillId="35" borderId="0" xfId="0" applyFont="1" applyFill="1" applyAlignment="1">
      <alignment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96" fontId="4" fillId="34" borderId="0" xfId="0" applyNumberFormat="1" applyFont="1" applyFill="1" applyBorder="1" applyAlignment="1" applyProtection="1">
      <alignment horizontal="center"/>
      <protection/>
    </xf>
    <xf numFmtId="196" fontId="2" fillId="36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196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wrapText="1"/>
      <protection/>
    </xf>
    <xf numFmtId="196" fontId="4" fillId="38" borderId="0" xfId="0" applyNumberFormat="1" applyFont="1" applyFill="1" applyAlignment="1" applyProtection="1">
      <alignment horizontal="center" wrapText="1"/>
      <protection/>
    </xf>
    <xf numFmtId="49" fontId="2" fillId="19" borderId="0" xfId="0" applyNumberFormat="1" applyFont="1" applyFill="1" applyBorder="1" applyAlignment="1" applyProtection="1">
      <alignment horizontal="right" vertical="top" wrapText="1"/>
      <protection/>
    </xf>
    <xf numFmtId="49" fontId="5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Alignment="1" applyProtection="1">
      <alignment/>
      <protection/>
    </xf>
    <xf numFmtId="0" fontId="57" fillId="19" borderId="0" xfId="0" applyFont="1" applyFill="1" applyAlignment="1" applyProtection="1">
      <alignment horizontal="right" vertical="top"/>
      <protection/>
    </xf>
    <xf numFmtId="49" fontId="58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vertical="center" wrapText="1"/>
      <protection/>
    </xf>
    <xf numFmtId="49" fontId="4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9" borderId="0" xfId="0" applyNumberFormat="1" applyFont="1" applyFill="1" applyBorder="1" applyAlignment="1" applyProtection="1">
      <alignment horizontal="right" vertical="top" wrapText="1"/>
      <protection/>
    </xf>
    <xf numFmtId="49" fontId="58" fillId="39" borderId="0" xfId="0" applyNumberFormat="1" applyFont="1" applyFill="1" applyBorder="1" applyAlignment="1" applyProtection="1">
      <alignment horizontal="center" vertical="top" wrapText="1"/>
      <protection/>
    </xf>
    <xf numFmtId="0" fontId="4" fillId="39" borderId="0" xfId="0" applyFont="1" applyFill="1" applyAlignment="1" applyProtection="1">
      <alignment horizontal="center"/>
      <protection/>
    </xf>
    <xf numFmtId="49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49" fontId="17" fillId="41" borderId="11" xfId="0" applyNumberFormat="1" applyFont="1" applyFill="1" applyBorder="1" applyAlignment="1" applyProtection="1">
      <alignment horizontal="center" vertical="center" wrapText="1"/>
      <protection/>
    </xf>
    <xf numFmtId="49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43" borderId="11" xfId="0" applyNumberFormat="1" applyFont="1" applyFill="1" applyBorder="1" applyAlignment="1" applyProtection="1">
      <alignment horizontal="center" vertical="center" wrapText="1"/>
      <protection/>
    </xf>
    <xf numFmtId="49" fontId="3" fillId="44" borderId="11" xfId="0" applyNumberFormat="1" applyFont="1" applyFill="1" applyBorder="1" applyAlignment="1" applyProtection="1">
      <alignment horizontal="left" vertical="center" wrapText="1"/>
      <protection/>
    </xf>
    <xf numFmtId="0" fontId="3" fillId="45" borderId="11" xfId="0" applyNumberFormat="1" applyFont="1" applyFill="1" applyBorder="1" applyAlignment="1" applyProtection="1">
      <alignment horizontal="left" vertical="center" wrapText="1"/>
      <protection/>
    </xf>
    <xf numFmtId="49" fontId="3" fillId="46" borderId="11" xfId="0" applyNumberFormat="1" applyFont="1" applyFill="1" applyBorder="1" applyAlignment="1" applyProtection="1">
      <alignment vertical="center" wrapText="1"/>
      <protection/>
    </xf>
    <xf numFmtId="49" fontId="17" fillId="39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0" applyNumberFormat="1" applyFont="1" applyFill="1" applyBorder="1" applyAlignment="1" applyProtection="1">
      <alignment vertical="center" wrapText="1"/>
      <protection/>
    </xf>
    <xf numFmtId="0" fontId="3" fillId="39" borderId="11" xfId="0" applyNumberFormat="1" applyFont="1" applyFill="1" applyBorder="1" applyAlignment="1" applyProtection="1">
      <alignment vertical="center" wrapText="1"/>
      <protection/>
    </xf>
    <xf numFmtId="49" fontId="3" fillId="41" borderId="11" xfId="0" applyNumberFormat="1" applyFont="1" applyFill="1" applyBorder="1" applyAlignment="1" applyProtection="1">
      <alignment vertical="center" wrapText="1"/>
      <protection/>
    </xf>
    <xf numFmtId="49" fontId="3" fillId="47" borderId="11" xfId="0" applyNumberFormat="1" applyFont="1" applyFill="1" applyBorder="1" applyAlignment="1" applyProtection="1">
      <alignment vertical="center" wrapText="1"/>
      <protection/>
    </xf>
    <xf numFmtId="49" fontId="17" fillId="48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17" fillId="47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vertical="center" wrapText="1"/>
      <protection/>
    </xf>
    <xf numFmtId="49" fontId="3" fillId="49" borderId="13" xfId="0" applyNumberFormat="1" applyFont="1" applyFill="1" applyBorder="1" applyAlignment="1" applyProtection="1">
      <alignment horizontal="center" vertical="center" wrapText="1"/>
      <protection/>
    </xf>
    <xf numFmtId="49" fontId="10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40" borderId="11" xfId="0" applyFont="1" applyFill="1" applyBorder="1" applyAlignment="1" applyProtection="1">
      <alignment horizontal="center" vertical="center" wrapText="1"/>
      <protection/>
    </xf>
    <xf numFmtId="49" fontId="17" fillId="50" borderId="11" xfId="0" applyNumberFormat="1" applyFont="1" applyFill="1" applyBorder="1" applyAlignment="1" applyProtection="1">
      <alignment horizontal="center" vertical="center" wrapText="1"/>
      <protection/>
    </xf>
    <xf numFmtId="49" fontId="3" fillId="50" borderId="11" xfId="0" applyNumberFormat="1" applyFont="1" applyFill="1" applyBorder="1" applyAlignment="1" applyProtection="1">
      <alignment horizontal="left" vertical="center" wrapText="1"/>
      <protection/>
    </xf>
    <xf numFmtId="49" fontId="3" fillId="50" borderId="11" xfId="0" applyNumberFormat="1" applyFont="1" applyFill="1" applyBorder="1" applyAlignment="1" applyProtection="1">
      <alignment vertical="center" wrapText="1"/>
      <protection/>
    </xf>
    <xf numFmtId="49" fontId="17" fillId="41" borderId="14" xfId="0" applyNumberFormat="1" applyFont="1" applyFill="1" applyBorder="1" applyAlignment="1" applyProtection="1">
      <alignment horizontal="center" vertical="center" wrapText="1"/>
      <protection/>
    </xf>
    <xf numFmtId="0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51" borderId="14" xfId="0" applyNumberFormat="1" applyFont="1" applyFill="1" applyBorder="1" applyAlignment="1" applyProtection="1">
      <alignment horizontal="center" vertical="center" wrapText="1"/>
      <protection/>
    </xf>
    <xf numFmtId="49" fontId="17" fillId="52" borderId="11" xfId="0" applyNumberFormat="1" applyFont="1" applyFill="1" applyBorder="1" applyAlignment="1" applyProtection="1">
      <alignment horizontal="center" vertical="center" wrapText="1"/>
      <protection/>
    </xf>
    <xf numFmtId="0" fontId="3" fillId="47" borderId="11" xfId="0" applyNumberFormat="1" applyFont="1" applyFill="1" applyBorder="1" applyAlignment="1" applyProtection="1">
      <alignment vertical="center" wrapText="1"/>
      <protection/>
    </xf>
    <xf numFmtId="49" fontId="17" fillId="50" borderId="13" xfId="0" applyNumberFormat="1" applyFont="1" applyFill="1" applyBorder="1" applyAlignment="1" applyProtection="1">
      <alignment horizontal="center" vertical="center" wrapText="1"/>
      <protection/>
    </xf>
    <xf numFmtId="49" fontId="3" fillId="50" borderId="13" xfId="0" applyNumberFormat="1" applyFont="1" applyFill="1" applyBorder="1" applyAlignment="1" applyProtection="1">
      <alignment vertical="center" wrapText="1"/>
      <protection/>
    </xf>
    <xf numFmtId="49" fontId="3" fillId="53" borderId="13" xfId="0" applyNumberFormat="1" applyFont="1" applyFill="1" applyBorder="1" applyAlignment="1" applyProtection="1">
      <alignment vertical="center" wrapText="1"/>
      <protection/>
    </xf>
    <xf numFmtId="49" fontId="17" fillId="54" borderId="13" xfId="0" applyNumberFormat="1" applyFont="1" applyFill="1" applyBorder="1" applyAlignment="1" applyProtection="1">
      <alignment horizontal="center" vertical="center" wrapText="1"/>
      <protection/>
    </xf>
    <xf numFmtId="49" fontId="17" fillId="41" borderId="13" xfId="0" applyNumberFormat="1" applyFont="1" applyFill="1" applyBorder="1" applyAlignment="1" applyProtection="1">
      <alignment horizontal="center" vertical="center" wrapText="1"/>
      <protection/>
    </xf>
    <xf numFmtId="49" fontId="3" fillId="41" borderId="13" xfId="0" applyNumberFormat="1" applyFont="1" applyFill="1" applyBorder="1" applyAlignment="1" applyProtection="1">
      <alignment vertical="center" wrapText="1"/>
      <protection/>
    </xf>
    <xf numFmtId="49" fontId="3" fillId="47" borderId="13" xfId="0" applyNumberFormat="1" applyFont="1" applyFill="1" applyBorder="1" applyAlignment="1" applyProtection="1">
      <alignment horizontal="left" vertical="center" wrapText="1"/>
      <protection/>
    </xf>
    <xf numFmtId="49" fontId="3" fillId="55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 applyProtection="1">
      <alignment horizontal="right"/>
      <protection/>
    </xf>
    <xf numFmtId="0" fontId="56" fillId="35" borderId="0" xfId="0" applyFont="1" applyFill="1" applyAlignment="1" applyProtection="1">
      <alignment/>
      <protection/>
    </xf>
    <xf numFmtId="0" fontId="14" fillId="19" borderId="0" xfId="0" applyFont="1" applyFill="1" applyAlignment="1" applyProtection="1">
      <alignment horizontal="left"/>
      <protection/>
    </xf>
    <xf numFmtId="0" fontId="14" fillId="19" borderId="0" xfId="0" applyFont="1" applyFill="1" applyAlignment="1" applyProtection="1">
      <alignment horizontal="right" wrapText="1"/>
      <protection/>
    </xf>
    <xf numFmtId="0" fontId="14" fillId="19" borderId="0" xfId="0" applyFont="1" applyFill="1" applyAlignment="1" applyProtection="1">
      <alignment horizontal="right"/>
      <protection/>
    </xf>
    <xf numFmtId="0" fontId="14" fillId="19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2" fillId="35" borderId="0" xfId="0" applyFont="1" applyFill="1" applyAlignment="1">
      <alignment horizontal="center"/>
    </xf>
    <xf numFmtId="0" fontId="56" fillId="35" borderId="0" xfId="0" applyFont="1" applyFill="1" applyAlignment="1">
      <alignment wrapText="1"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40" borderId="0" xfId="0" applyFont="1" applyFill="1" applyAlignment="1" applyProtection="1">
      <alignment vertical="center" wrapText="1"/>
      <protection/>
    </xf>
    <xf numFmtId="0" fontId="0" fillId="4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wrapText="1"/>
      <protection/>
    </xf>
    <xf numFmtId="0" fontId="14" fillId="19" borderId="0" xfId="0" applyFont="1" applyFill="1" applyAlignment="1" applyProtection="1">
      <alignment horizontal="center" vertical="top"/>
      <protection/>
    </xf>
    <xf numFmtId="0" fontId="59" fillId="0" borderId="0" xfId="0" applyFont="1" applyAlignment="1" applyProtection="1">
      <alignment/>
      <protection/>
    </xf>
    <xf numFmtId="0" fontId="60" fillId="19" borderId="0" xfId="0" applyFont="1" applyFill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0" fontId="0" fillId="19" borderId="0" xfId="0" applyFill="1" applyAlignment="1" applyProtection="1">
      <alignment/>
      <protection/>
    </xf>
    <xf numFmtId="0" fontId="16" fillId="35" borderId="0" xfId="0" applyFont="1" applyFill="1" applyAlignment="1" applyProtection="1">
      <alignment horizontal="left" wrapText="1"/>
      <protection/>
    </xf>
    <xf numFmtId="0" fontId="59" fillId="0" borderId="0" xfId="0" applyFont="1" applyAlignment="1" applyProtection="1">
      <alignment wrapText="1"/>
      <protection/>
    </xf>
    <xf numFmtId="0" fontId="58" fillId="40" borderId="0" xfId="0" applyFont="1" applyFill="1" applyAlignment="1" applyProtection="1">
      <alignment horizontal="center" wrapText="1"/>
      <protection/>
    </xf>
    <xf numFmtId="0" fontId="61" fillId="4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9" fontId="10" fillId="56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wrapText="1"/>
      <protection/>
    </xf>
    <xf numFmtId="0" fontId="10" fillId="39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35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5" displayName="Table115" ref="B9:D101" comment="" totalsRowShown="0">
  <tableColumns count="3">
    <tableColumn id="1" name="Oznaka aktivnosti"/>
    <tableColumn id="2" name="Postrojenja i aktivnosti iz Liste I projekata za koje je obavezna procena uticaja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2.7109375" style="5" customWidth="1"/>
    <col min="2" max="2" width="22.00390625" style="5" customWidth="1"/>
    <col min="3" max="8" width="18.7109375" style="5" customWidth="1"/>
    <col min="9" max="16384" width="9.140625" style="5" customWidth="1"/>
  </cols>
  <sheetData>
    <row r="1" spans="2:8" ht="95.25" customHeight="1">
      <c r="B1" s="168" t="s">
        <v>256</v>
      </c>
      <c r="C1" s="169"/>
      <c r="D1" s="169"/>
      <c r="E1" s="169"/>
      <c r="F1" s="169"/>
      <c r="G1" s="169"/>
      <c r="H1" s="170"/>
    </row>
    <row r="2" spans="1:8" ht="19.5" customHeight="1">
      <c r="A2" s="1"/>
      <c r="B2" s="171" t="s">
        <v>234</v>
      </c>
      <c r="C2" s="172"/>
      <c r="D2" s="172"/>
      <c r="E2" s="172"/>
      <c r="F2" s="172"/>
      <c r="G2" s="172"/>
      <c r="H2" s="173"/>
    </row>
    <row r="3" spans="1:14" ht="33.75" customHeight="1">
      <c r="A3" s="1"/>
      <c r="B3" s="174" t="s">
        <v>229</v>
      </c>
      <c r="C3" s="151"/>
      <c r="D3" s="151"/>
      <c r="E3" s="151"/>
      <c r="F3" s="151"/>
      <c r="G3" s="151"/>
      <c r="H3" s="152"/>
      <c r="N3" s="142"/>
    </row>
    <row r="4" spans="1:8" ht="19.5" customHeight="1">
      <c r="A4" s="1"/>
      <c r="B4" s="174" t="s">
        <v>227</v>
      </c>
      <c r="C4" s="151"/>
      <c r="D4" s="151"/>
      <c r="E4" s="151"/>
      <c r="F4" s="151"/>
      <c r="G4" s="151"/>
      <c r="H4" s="152"/>
    </row>
    <row r="5" spans="1:10" ht="19.5" customHeight="1">
      <c r="A5" s="1"/>
      <c r="B5" s="174" t="s">
        <v>60</v>
      </c>
      <c r="C5" s="151"/>
      <c r="D5" s="151"/>
      <c r="E5" s="151"/>
      <c r="F5" s="151"/>
      <c r="G5" s="151"/>
      <c r="H5" s="152"/>
      <c r="J5" s="141"/>
    </row>
    <row r="6" spans="1:8" ht="19.5" customHeight="1">
      <c r="A6" s="1"/>
      <c r="B6" s="174" t="s">
        <v>228</v>
      </c>
      <c r="C6" s="151"/>
      <c r="D6" s="151"/>
      <c r="E6" s="151"/>
      <c r="F6" s="151"/>
      <c r="G6" s="151"/>
      <c r="H6" s="152"/>
    </row>
    <row r="7" spans="1:8" ht="19.5" customHeight="1">
      <c r="A7" s="1"/>
      <c r="B7" s="150"/>
      <c r="C7" s="151"/>
      <c r="D7" s="151"/>
      <c r="E7" s="151"/>
      <c r="F7" s="151"/>
      <c r="G7" s="151"/>
      <c r="H7" s="152"/>
    </row>
    <row r="8" spans="1:8" ht="19.5" customHeight="1">
      <c r="A8" s="1"/>
      <c r="B8" s="27"/>
      <c r="C8" s="27"/>
      <c r="D8" s="27" t="s">
        <v>17</v>
      </c>
      <c r="E8" s="27" t="s">
        <v>29</v>
      </c>
      <c r="F8" s="27" t="s">
        <v>16</v>
      </c>
      <c r="G8" s="27" t="s">
        <v>15</v>
      </c>
      <c r="H8" s="27" t="s">
        <v>14</v>
      </c>
    </row>
    <row r="9" spans="1:8" ht="19.5" customHeight="1">
      <c r="A9" s="1"/>
      <c r="B9" s="27" t="s">
        <v>1</v>
      </c>
      <c r="C9" s="70">
        <f>D9*E9*F9*G9*H9</f>
        <v>97.37280000000001</v>
      </c>
      <c r="D9" s="69">
        <f>emisije!E2</f>
        <v>4.800000000000001</v>
      </c>
      <c r="E9" s="69">
        <f>složenost!D2</f>
        <v>2.0999999999999996</v>
      </c>
      <c r="F9" s="69">
        <f>lokacija!E2</f>
        <v>2.1</v>
      </c>
      <c r="G9" s="69">
        <f>upravljanje!E2</f>
        <v>2.3</v>
      </c>
      <c r="H9" s="69">
        <f>usaglašenost!E2</f>
        <v>2</v>
      </c>
    </row>
    <row r="10" spans="1:8" ht="19.5" customHeight="1">
      <c r="A10" s="1"/>
      <c r="B10" s="135" t="s">
        <v>38</v>
      </c>
      <c r="C10" s="135" t="str">
        <f>IF(C9&gt;=C29,"Visok",IF(C9&gt;=C30,"Srednji",IF(C9&gt;=C31,"Nizak",IF(C9&gt;=C32,"Neznatan"))))</f>
        <v>Nizak</v>
      </c>
      <c r="D10" s="27"/>
      <c r="E10" s="27"/>
      <c r="F10" s="27"/>
      <c r="G10" s="27"/>
      <c r="H10" s="27"/>
    </row>
    <row r="11" spans="1:8" ht="15">
      <c r="A11" s="1"/>
      <c r="B11" s="20"/>
      <c r="C11" s="20"/>
      <c r="D11" s="20"/>
      <c r="E11" s="20"/>
      <c r="F11" s="20"/>
      <c r="G11" s="20"/>
      <c r="H11" s="20"/>
    </row>
    <row r="12" spans="1:8" ht="15.75">
      <c r="A12" s="1"/>
      <c r="B12" s="67"/>
      <c r="C12" s="67"/>
      <c r="D12" s="65"/>
      <c r="E12" s="66"/>
      <c r="F12" s="66"/>
      <c r="G12" s="20"/>
      <c r="H12" s="20"/>
    </row>
    <row r="13" spans="1:8" ht="32.25" customHeight="1">
      <c r="A13" s="1"/>
      <c r="B13" s="162" t="s">
        <v>233</v>
      </c>
      <c r="C13" s="162"/>
      <c r="D13" s="162"/>
      <c r="E13" s="149" t="s">
        <v>38</v>
      </c>
      <c r="F13" s="149"/>
      <c r="G13" s="20"/>
      <c r="H13" s="20"/>
    </row>
    <row r="14" spans="1:8" ht="15" customHeight="1">
      <c r="A14" s="1"/>
      <c r="B14" s="153" t="s">
        <v>56</v>
      </c>
      <c r="C14" s="153"/>
      <c r="D14" s="153"/>
      <c r="E14" s="154" t="s">
        <v>52</v>
      </c>
      <c r="F14" s="155"/>
      <c r="G14" s="20"/>
      <c r="H14" s="20"/>
    </row>
    <row r="15" spans="1:8" ht="15" customHeight="1">
      <c r="A15" s="1"/>
      <c r="B15" s="153" t="s">
        <v>51</v>
      </c>
      <c r="C15" s="153"/>
      <c r="D15" s="153"/>
      <c r="E15" s="154" t="s">
        <v>41</v>
      </c>
      <c r="F15" s="155"/>
      <c r="G15" s="20"/>
      <c r="H15" s="20"/>
    </row>
    <row r="16" spans="1:8" ht="15" customHeight="1">
      <c r="A16" s="1"/>
      <c r="B16" s="153" t="s">
        <v>57</v>
      </c>
      <c r="C16" s="153"/>
      <c r="D16" s="153"/>
      <c r="E16" s="154" t="s">
        <v>42</v>
      </c>
      <c r="F16" s="155"/>
      <c r="G16" s="20"/>
      <c r="H16" s="20"/>
    </row>
    <row r="17" spans="1:8" ht="15" customHeight="1">
      <c r="A17" s="1"/>
      <c r="B17" s="153" t="s">
        <v>69</v>
      </c>
      <c r="C17" s="153"/>
      <c r="D17" s="153"/>
      <c r="E17" s="166" t="s">
        <v>55</v>
      </c>
      <c r="F17" s="167"/>
      <c r="G17" s="20"/>
      <c r="H17" s="20"/>
    </row>
    <row r="18" spans="1:8" ht="15" customHeight="1">
      <c r="A18" s="1"/>
      <c r="B18" s="21"/>
      <c r="C18" s="21"/>
      <c r="D18" s="21"/>
      <c r="E18" s="21"/>
      <c r="F18" s="21"/>
      <c r="G18" s="21"/>
      <c r="H18" s="21"/>
    </row>
    <row r="19" spans="1:8" ht="15">
      <c r="A19" s="1"/>
      <c r="B19" s="163" t="s">
        <v>59</v>
      </c>
      <c r="C19" s="164"/>
      <c r="D19" s="164"/>
      <c r="E19" s="164"/>
      <c r="F19" s="164"/>
      <c r="G19" s="165"/>
      <c r="H19" s="21"/>
    </row>
    <row r="20" spans="1:8" ht="15.75">
      <c r="A20" s="160" t="s">
        <v>61</v>
      </c>
      <c r="B20" s="161"/>
      <c r="C20" s="161"/>
      <c r="D20" s="161"/>
      <c r="E20" s="161"/>
      <c r="F20" s="161"/>
      <c r="G20" s="21"/>
      <c r="H20" s="26">
        <v>2</v>
      </c>
    </row>
    <row r="21" spans="1:8" ht="15.75">
      <c r="A21" s="1"/>
      <c r="B21" s="22"/>
      <c r="C21" s="21"/>
      <c r="D21" s="21"/>
      <c r="E21" s="21"/>
      <c r="F21" s="21"/>
      <c r="G21" s="21"/>
      <c r="H21" s="23"/>
    </row>
    <row r="22" spans="1:8" ht="15.75" customHeight="1">
      <c r="A22" s="159" t="s">
        <v>62</v>
      </c>
      <c r="B22" s="158"/>
      <c r="C22" s="158"/>
      <c r="D22" s="158"/>
      <c r="E22" s="158"/>
      <c r="F22" s="158"/>
      <c r="G22" s="21"/>
      <c r="H22" s="24"/>
    </row>
    <row r="23" spans="1:8" ht="15.75">
      <c r="A23" s="1"/>
      <c r="B23" s="19"/>
      <c r="C23" s="19"/>
      <c r="D23" s="19"/>
      <c r="E23" s="19"/>
      <c r="F23" s="21"/>
      <c r="G23" s="21"/>
      <c r="H23" s="23"/>
    </row>
    <row r="24" spans="1:8" ht="15.75">
      <c r="A24" s="147" t="s">
        <v>63</v>
      </c>
      <c r="B24" s="148"/>
      <c r="C24" s="148"/>
      <c r="D24" s="148"/>
      <c r="E24" s="148"/>
      <c r="F24" s="148"/>
      <c r="G24" s="21"/>
      <c r="H24" s="25"/>
    </row>
    <row r="25" spans="1:8" ht="15">
      <c r="A25" s="1"/>
      <c r="B25" s="35"/>
      <c r="C25" s="35"/>
      <c r="D25" s="35"/>
      <c r="E25" s="35"/>
      <c r="F25" s="35"/>
      <c r="G25" s="35"/>
      <c r="H25" s="35"/>
    </row>
    <row r="26" spans="1:8" ht="15">
      <c r="A26" s="1"/>
      <c r="B26" s="20"/>
      <c r="C26" s="20"/>
      <c r="D26" s="20"/>
      <c r="E26" s="61"/>
      <c r="F26" s="61"/>
      <c r="G26" s="1"/>
      <c r="H26" s="1"/>
    </row>
    <row r="27" spans="1:8" ht="15">
      <c r="A27" s="1"/>
      <c r="B27" s="146" t="s">
        <v>39</v>
      </c>
      <c r="C27" s="146"/>
      <c r="D27" s="146"/>
      <c r="E27" s="21"/>
      <c r="F27" s="21"/>
      <c r="G27" s="1"/>
      <c r="H27" s="1"/>
    </row>
    <row r="28" spans="1:8" ht="15" customHeight="1">
      <c r="A28" s="1"/>
      <c r="B28" s="27"/>
      <c r="C28" s="27" t="s">
        <v>12</v>
      </c>
      <c r="D28" s="27" t="s">
        <v>13</v>
      </c>
      <c r="E28" s="61"/>
      <c r="F28" s="61"/>
      <c r="G28" s="1"/>
      <c r="H28" s="1"/>
    </row>
    <row r="29" spans="1:8" ht="15" customHeight="1">
      <c r="A29" s="1"/>
      <c r="B29" s="27" t="s">
        <v>40</v>
      </c>
      <c r="C29" s="27">
        <v>1236</v>
      </c>
      <c r="D29" s="27">
        <v>7000</v>
      </c>
      <c r="E29" s="61"/>
      <c r="F29" s="61"/>
      <c r="G29" s="1"/>
      <c r="H29" s="1"/>
    </row>
    <row r="30" spans="1:8" ht="15" customHeight="1">
      <c r="A30" s="1"/>
      <c r="B30" s="27" t="s">
        <v>41</v>
      </c>
      <c r="C30" s="27">
        <v>166</v>
      </c>
      <c r="D30" s="27">
        <v>1235</v>
      </c>
      <c r="E30" s="61"/>
      <c r="F30" s="61"/>
      <c r="G30" s="1"/>
      <c r="H30" s="1"/>
    </row>
    <row r="31" spans="1:8" ht="15" customHeight="1">
      <c r="A31" s="1"/>
      <c r="B31" s="27" t="s">
        <v>42</v>
      </c>
      <c r="C31" s="27">
        <v>27</v>
      </c>
      <c r="D31" s="27">
        <v>165</v>
      </c>
      <c r="E31" s="61"/>
      <c r="F31" s="61"/>
      <c r="G31" s="1"/>
      <c r="H31" s="1"/>
    </row>
    <row r="32" spans="1:8" ht="15">
      <c r="A32" s="15"/>
      <c r="B32" s="136" t="s">
        <v>55</v>
      </c>
      <c r="C32" s="137">
        <v>0</v>
      </c>
      <c r="D32" s="137">
        <v>26</v>
      </c>
      <c r="E32" s="15"/>
      <c r="F32" s="15"/>
      <c r="G32" s="15"/>
      <c r="H32" s="15"/>
    </row>
    <row r="35" spans="2:8" ht="33" customHeight="1">
      <c r="B35" s="156" t="s">
        <v>241</v>
      </c>
      <c r="C35" s="157"/>
      <c r="D35" s="157"/>
      <c r="E35" s="157"/>
      <c r="F35" s="157"/>
      <c r="G35" s="158"/>
      <c r="H35" s="158"/>
    </row>
    <row r="36" spans="2:8" ht="15">
      <c r="B36" s="1"/>
      <c r="C36" s="1"/>
      <c r="D36" s="1"/>
      <c r="E36" s="1"/>
      <c r="F36" s="1"/>
      <c r="G36" s="1"/>
      <c r="H36" s="1"/>
    </row>
    <row r="37" spans="2:8" ht="15">
      <c r="B37" s="138" t="s">
        <v>225</v>
      </c>
      <c r="C37" s="139"/>
      <c r="D37" s="139"/>
      <c r="E37" s="139"/>
      <c r="F37" s="139"/>
      <c r="G37" s="1"/>
      <c r="H37" s="1"/>
    </row>
    <row r="38" spans="2:8" ht="15">
      <c r="B38" s="17" t="s">
        <v>217</v>
      </c>
      <c r="C38" s="1"/>
      <c r="D38" s="1"/>
      <c r="E38" s="1"/>
      <c r="F38" s="1"/>
      <c r="G38" s="1"/>
      <c r="H38" s="1"/>
    </row>
    <row r="39" spans="2:8" ht="15">
      <c r="B39" s="17" t="s">
        <v>218</v>
      </c>
      <c r="C39" s="1"/>
      <c r="D39" s="1"/>
      <c r="E39" s="1"/>
      <c r="F39" s="1"/>
      <c r="G39" s="1"/>
      <c r="H39" s="1"/>
    </row>
    <row r="40" spans="2:8" ht="15">
      <c r="B40" s="17" t="s">
        <v>219</v>
      </c>
      <c r="C40" s="1"/>
      <c r="D40" s="1"/>
      <c r="E40" s="1"/>
      <c r="F40" s="1"/>
      <c r="G40" s="1"/>
      <c r="H40" s="1"/>
    </row>
    <row r="41" spans="2:8" ht="15">
      <c r="B41" s="17" t="s">
        <v>220</v>
      </c>
      <c r="C41" s="1"/>
      <c r="D41" s="1"/>
      <c r="E41" s="1"/>
      <c r="F41" s="1"/>
      <c r="G41" s="1"/>
      <c r="H41" s="1"/>
    </row>
    <row r="42" spans="2:8" ht="15">
      <c r="B42" s="17" t="s">
        <v>222</v>
      </c>
      <c r="C42" s="1"/>
      <c r="D42" s="1"/>
      <c r="E42" s="1"/>
      <c r="F42" s="1"/>
      <c r="G42" s="1"/>
      <c r="H42" s="1"/>
    </row>
    <row r="43" spans="2:8" ht="15">
      <c r="B43" s="17" t="s">
        <v>221</v>
      </c>
      <c r="C43" s="1"/>
      <c r="D43" s="1"/>
      <c r="E43" s="1"/>
      <c r="F43" s="1"/>
      <c r="G43" s="1"/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7" ht="15">
      <c r="B45" s="138" t="s">
        <v>226</v>
      </c>
      <c r="C45" s="139"/>
      <c r="D45" s="139"/>
      <c r="E45" s="139"/>
      <c r="F45" s="139"/>
      <c r="G45" s="140"/>
    </row>
    <row r="46" spans="2:6" ht="15">
      <c r="B46" s="1"/>
      <c r="C46" s="1"/>
      <c r="D46" s="1"/>
      <c r="E46" s="1"/>
      <c r="F46" s="1"/>
    </row>
  </sheetData>
  <sheetProtection password="CEAC" sheet="1" formatCells="0" formatColumns="0" formatRows="0" autoFilter="0"/>
  <mergeCells count="23">
    <mergeCell ref="B1:H1"/>
    <mergeCell ref="B2:H2"/>
    <mergeCell ref="B3:H3"/>
    <mergeCell ref="B4:H4"/>
    <mergeCell ref="B5:H5"/>
    <mergeCell ref="E16:F16"/>
    <mergeCell ref="B6:H6"/>
    <mergeCell ref="B35:H35"/>
    <mergeCell ref="A22:F22"/>
    <mergeCell ref="A20:F20"/>
    <mergeCell ref="B13:D13"/>
    <mergeCell ref="B14:D14"/>
    <mergeCell ref="B15:D15"/>
    <mergeCell ref="B17:D17"/>
    <mergeCell ref="E15:F15"/>
    <mergeCell ref="B19:G19"/>
    <mergeCell ref="E17:F17"/>
    <mergeCell ref="B27:D27"/>
    <mergeCell ref="A24:F24"/>
    <mergeCell ref="E13:F13"/>
    <mergeCell ref="B7:H7"/>
    <mergeCell ref="B16:D16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28"/>
  <sheetViews>
    <sheetView zoomScale="80" zoomScaleNormal="80" zoomScalePageLayoutView="0" workbookViewId="0" topLeftCell="A22">
      <selection activeCell="E7" sqref="E7 E15 E22 E35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7.574218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26" ht="18.75">
      <c r="B1" s="176" t="s">
        <v>0</v>
      </c>
      <c r="C1" s="177"/>
      <c r="D1" s="177"/>
      <c r="E1" s="177"/>
      <c r="F1" s="1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2:26" s="9" customFormat="1" ht="18">
      <c r="B2" s="178" t="s">
        <v>46</v>
      </c>
      <c r="C2" s="178"/>
      <c r="D2" s="178"/>
      <c r="E2" s="68">
        <f>E7+E15+E22+E35</f>
        <v>4.800000000000001</v>
      </c>
      <c r="F2" s="1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2:26" s="9" customFormat="1" ht="15.75">
      <c r="B3" s="179"/>
      <c r="C3" s="180"/>
      <c r="D3" s="180"/>
      <c r="E3" s="180"/>
      <c r="F3" s="1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2:26" ht="16.5" thickBot="1">
      <c r="B4" s="183" t="s">
        <v>248</v>
      </c>
      <c r="C4" s="184"/>
      <c r="D4" s="184"/>
      <c r="E4" s="184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2:26" s="9" customFormat="1" ht="18.75" thickBot="1">
      <c r="B5" s="128" t="s">
        <v>3</v>
      </c>
      <c r="C5" s="129"/>
      <c r="D5" s="130" t="s">
        <v>2</v>
      </c>
      <c r="E5" s="16">
        <v>3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2:26" ht="18">
      <c r="B6" s="44" t="s">
        <v>2</v>
      </c>
      <c r="C6" s="43" t="s">
        <v>4</v>
      </c>
      <c r="D6" s="38" t="s">
        <v>7</v>
      </c>
      <c r="E6" s="28">
        <v>3.5</v>
      </c>
      <c r="F6" s="1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19.5" customHeight="1">
      <c r="B7" s="39">
        <v>0</v>
      </c>
      <c r="C7" s="62" t="s">
        <v>28</v>
      </c>
      <c r="D7" s="38" t="s">
        <v>5</v>
      </c>
      <c r="E7" s="18">
        <f>E5*(E6/3)</f>
        <v>3.5</v>
      </c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ht="19.5" customHeight="1">
      <c r="B8" s="39">
        <v>1</v>
      </c>
      <c r="C8" s="63" t="s">
        <v>104</v>
      </c>
      <c r="D8" s="38"/>
      <c r="E8" s="71"/>
      <c r="F8" s="1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ht="18.75" customHeight="1">
      <c r="B9" s="39">
        <v>1</v>
      </c>
      <c r="C9" s="63" t="s">
        <v>251</v>
      </c>
      <c r="D9" s="38"/>
      <c r="E9" s="28"/>
      <c r="F9" s="1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ht="19.5" customHeight="1">
      <c r="B10" s="39">
        <v>3</v>
      </c>
      <c r="C10" s="62" t="s">
        <v>252</v>
      </c>
      <c r="D10" s="38"/>
      <c r="E10" s="28"/>
      <c r="F10" s="1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ht="35.25" customHeight="1">
      <c r="B11" s="39">
        <v>3</v>
      </c>
      <c r="C11" s="62" t="s">
        <v>240</v>
      </c>
      <c r="D11" s="38"/>
      <c r="E11" s="28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ht="16.5" thickBot="1">
      <c r="B12" s="185"/>
      <c r="C12" s="158"/>
      <c r="D12" s="158"/>
      <c r="E12" s="158"/>
      <c r="F12" s="1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s="9" customFormat="1" ht="18.75" thickBot="1">
      <c r="B13" s="128" t="s">
        <v>6</v>
      </c>
      <c r="C13" s="131"/>
      <c r="D13" s="130" t="s">
        <v>2</v>
      </c>
      <c r="E13" s="16">
        <v>0</v>
      </c>
      <c r="F13" s="1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2:26" ht="18">
      <c r="B14" s="44" t="s">
        <v>2</v>
      </c>
      <c r="C14" s="45" t="s">
        <v>4</v>
      </c>
      <c r="D14" s="40" t="s">
        <v>7</v>
      </c>
      <c r="E14" s="34">
        <v>2</v>
      </c>
      <c r="F14" s="1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19.5" customHeight="1">
      <c r="B15" s="39">
        <v>0</v>
      </c>
      <c r="C15" s="37" t="s">
        <v>224</v>
      </c>
      <c r="D15" s="40" t="s">
        <v>5</v>
      </c>
      <c r="E15" s="18">
        <f>E13*(E14/3)</f>
        <v>0</v>
      </c>
      <c r="F15" s="1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19.5" customHeight="1">
      <c r="B16" s="39">
        <v>1</v>
      </c>
      <c r="C16" s="63" t="s">
        <v>253</v>
      </c>
      <c r="D16" s="41"/>
      <c r="E16" s="41"/>
      <c r="F16" s="1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19.5" customHeight="1">
      <c r="B17" s="39">
        <v>3</v>
      </c>
      <c r="C17" s="62" t="s">
        <v>254</v>
      </c>
      <c r="D17" s="40"/>
      <c r="E17" s="34"/>
      <c r="F17" s="1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9.5" customHeight="1">
      <c r="B18" s="39">
        <v>3</v>
      </c>
      <c r="C18" s="62" t="s">
        <v>235</v>
      </c>
      <c r="D18" s="40"/>
      <c r="E18" s="34"/>
      <c r="F18" s="1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15.75" customHeight="1" thickBot="1">
      <c r="B19" s="185"/>
      <c r="C19" s="158"/>
      <c r="D19" s="158"/>
      <c r="E19" s="158"/>
      <c r="F19" s="1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s="9" customFormat="1" ht="18.75" thickBot="1">
      <c r="B20" s="128" t="s">
        <v>216</v>
      </c>
      <c r="C20" s="129"/>
      <c r="D20" s="130" t="s">
        <v>2</v>
      </c>
      <c r="E20" s="16">
        <v>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2:26" ht="18">
      <c r="B21" s="44" t="s">
        <v>2</v>
      </c>
      <c r="C21" s="45" t="s">
        <v>4</v>
      </c>
      <c r="D21" s="38" t="s">
        <v>7</v>
      </c>
      <c r="E21" s="28">
        <v>3.5</v>
      </c>
      <c r="F21" s="1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ht="19.5" customHeight="1">
      <c r="B22" s="34">
        <v>0</v>
      </c>
      <c r="C22" s="37" t="s">
        <v>49</v>
      </c>
      <c r="D22" s="38" t="s">
        <v>5</v>
      </c>
      <c r="E22" s="18">
        <f>E20*(E21/5)</f>
        <v>0.7</v>
      </c>
      <c r="F22" s="1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19.5" customHeight="1">
      <c r="B23" s="34">
        <v>1</v>
      </c>
      <c r="C23" s="37" t="s">
        <v>8</v>
      </c>
      <c r="D23" s="38"/>
      <c r="E23" s="28"/>
      <c r="F23" s="1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19.5" customHeight="1">
      <c r="B24" s="34">
        <v>2</v>
      </c>
      <c r="C24" s="37" t="s">
        <v>242</v>
      </c>
      <c r="D24" s="38"/>
      <c r="E24" s="28"/>
      <c r="F24" s="1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19.5" customHeight="1">
      <c r="B25" s="34">
        <v>3</v>
      </c>
      <c r="C25" s="37" t="s">
        <v>243</v>
      </c>
      <c r="D25" s="38"/>
      <c r="E25" s="28"/>
      <c r="F25" s="1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19.5" customHeight="1">
      <c r="B26" s="34">
        <v>4</v>
      </c>
      <c r="C26" s="37" t="s">
        <v>244</v>
      </c>
      <c r="D26" s="38"/>
      <c r="E26" s="28"/>
      <c r="F26" s="1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19.5" customHeight="1">
      <c r="B27" s="34">
        <v>5</v>
      </c>
      <c r="C27" s="37" t="s">
        <v>245</v>
      </c>
      <c r="D27" s="38"/>
      <c r="E27" s="28"/>
      <c r="F27" s="1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19.5" customHeight="1">
      <c r="B28" s="181" t="s">
        <v>50</v>
      </c>
      <c r="C28" s="182"/>
      <c r="D28" s="38"/>
      <c r="E28" s="28"/>
      <c r="F28" s="1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19.5" customHeight="1">
      <c r="B29" s="34">
        <v>3</v>
      </c>
      <c r="C29" s="37" t="s">
        <v>246</v>
      </c>
      <c r="D29" s="38"/>
      <c r="E29" s="28"/>
      <c r="F29" s="1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9.5" customHeight="1">
      <c r="B30" s="34">
        <v>4</v>
      </c>
      <c r="C30" s="37" t="s">
        <v>247</v>
      </c>
      <c r="D30" s="38"/>
      <c r="E30" s="28"/>
      <c r="F30" s="1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9.5" customHeight="1">
      <c r="B31" s="34">
        <v>5</v>
      </c>
      <c r="C31" s="37" t="s">
        <v>243</v>
      </c>
      <c r="D31" s="38"/>
      <c r="E31" s="28"/>
      <c r="F31" s="1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18.75" thickBot="1">
      <c r="B32" s="175"/>
      <c r="C32" s="158"/>
      <c r="D32" s="158"/>
      <c r="E32" s="158"/>
      <c r="F32" s="1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s="9" customFormat="1" ht="18.75" thickBot="1">
      <c r="B33" s="128" t="s">
        <v>9</v>
      </c>
      <c r="C33" s="129"/>
      <c r="D33" s="130" t="s">
        <v>2</v>
      </c>
      <c r="E33" s="16">
        <v>3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2:26" ht="18">
      <c r="B34" s="44" t="s">
        <v>2</v>
      </c>
      <c r="C34" s="45" t="s">
        <v>4</v>
      </c>
      <c r="D34" s="38" t="s">
        <v>7</v>
      </c>
      <c r="E34" s="28">
        <v>1</v>
      </c>
      <c r="F34" s="1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9.5" customHeight="1">
      <c r="B35" s="34">
        <v>0</v>
      </c>
      <c r="C35" s="37" t="s">
        <v>33</v>
      </c>
      <c r="D35" s="38" t="s">
        <v>5</v>
      </c>
      <c r="E35" s="18">
        <f>E33*(E34/5)</f>
        <v>0.6000000000000001</v>
      </c>
      <c r="F35" s="1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19.5" customHeight="1">
      <c r="B36" s="34">
        <v>1</v>
      </c>
      <c r="C36" s="37" t="s">
        <v>10</v>
      </c>
      <c r="D36" s="38"/>
      <c r="E36" s="28"/>
      <c r="F36" s="1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19.5" customHeight="1">
      <c r="B37" s="34">
        <v>2</v>
      </c>
      <c r="C37" s="37" t="s">
        <v>30</v>
      </c>
      <c r="D37" s="38"/>
      <c r="E37" s="28"/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9.5" customHeight="1">
      <c r="B38" s="34">
        <v>3</v>
      </c>
      <c r="C38" s="37" t="s">
        <v>31</v>
      </c>
      <c r="D38" s="38"/>
      <c r="E38" s="28"/>
      <c r="F38" s="1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19.5" customHeight="1">
      <c r="B39" s="34">
        <v>4</v>
      </c>
      <c r="C39" s="37" t="s">
        <v>11</v>
      </c>
      <c r="D39" s="38"/>
      <c r="E39" s="28"/>
      <c r="F39" s="1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19.5" customHeight="1">
      <c r="B40" s="34">
        <v>5</v>
      </c>
      <c r="C40" s="37" t="s">
        <v>32</v>
      </c>
      <c r="D40" s="38"/>
      <c r="E40" s="28"/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15">
      <c r="B41" s="12"/>
      <c r="C41" s="13"/>
      <c r="D41" s="14"/>
      <c r="E41" s="12"/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6:26" ht="15"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6:26" ht="15"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6:26" ht="15"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6:26" ht="15"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6:26" ht="15"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6:26" ht="15"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6:26" ht="15"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6:26" ht="15"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6:26" ht="15"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6:26" ht="15"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6:26" ht="15"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6:26" ht="15"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6:26" ht="15"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6:26" ht="15"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6:26" ht="15"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6:26" ht="15"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6:26" ht="15">
      <c r="F58" s="1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6:26" ht="15">
      <c r="F59" s="1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6:26" ht="15">
      <c r="F60" s="1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6:26" ht="15">
      <c r="F61" s="1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6:26" ht="15">
      <c r="F62" s="1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6:26" ht="15">
      <c r="F63" s="1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6:26" ht="15">
      <c r="F64" s="1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6:26" ht="15">
      <c r="F65" s="1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6:26" ht="15">
      <c r="F66" s="1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6:26" ht="15">
      <c r="F67" s="1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6:26" ht="15">
      <c r="F68" s="1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6:26" ht="15">
      <c r="F69" s="1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6:26" ht="15">
      <c r="F70" s="1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6:26" ht="15">
      <c r="F71" s="1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6:26" ht="15">
      <c r="F72" s="1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6:26" ht="15">
      <c r="F73" s="1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6:26" ht="15">
      <c r="F74" s="1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6:26" ht="15">
      <c r="F75" s="1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6:26" ht="15">
      <c r="F76" s="1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6:26" ht="15">
      <c r="F77" s="1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6:26" ht="15">
      <c r="F78" s="1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6:26" ht="15">
      <c r="F79" s="1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6:26" ht="15">
      <c r="F80" s="1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6:26" ht="15">
      <c r="F81" s="1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6:26" ht="15">
      <c r="F82" s="1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6:26" ht="15">
      <c r="F83" s="1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6:26" ht="15">
      <c r="F84" s="1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6:26" ht="15">
      <c r="F85" s="1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6:26" ht="15">
      <c r="F86" s="1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6:26" ht="15">
      <c r="F87" s="1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6:26" ht="15">
      <c r="F88" s="1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6:26" ht="15">
      <c r="F89" s="1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6:26" ht="15">
      <c r="F90" s="1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6:26" ht="15">
      <c r="F91" s="1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6:26" ht="15">
      <c r="F92" s="1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6:26" ht="15">
      <c r="F93" s="1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6:26" ht="15">
      <c r="F94" s="1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6:26" ht="15">
      <c r="F95" s="1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6:26" ht="15">
      <c r="F96" s="1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6:26" ht="15">
      <c r="F97" s="1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6:26" ht="15">
      <c r="F98" s="1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6:26" ht="15">
      <c r="F99" s="1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6:26" ht="15">
      <c r="F100" s="1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6:26" ht="15">
      <c r="F101" s="1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6:26" ht="15">
      <c r="F102" s="1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6:26" ht="15">
      <c r="F103" s="1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6:26" ht="15">
      <c r="F104" s="1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6:26" ht="15">
      <c r="F105" s="1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6:26" ht="15">
      <c r="F106" s="1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6:26" ht="15">
      <c r="F107" s="1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6:26" ht="15">
      <c r="F108" s="12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6:26" ht="15">
      <c r="F109" s="1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6:26" ht="15">
      <c r="F110" s="12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6:26" ht="15">
      <c r="F111" s="12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6:26" ht="15">
      <c r="F112" s="12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6:26" ht="15">
      <c r="F113" s="12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6:26" ht="15">
      <c r="F114" s="12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6:26" ht="15">
      <c r="F115" s="12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6:26" ht="15">
      <c r="F116" s="1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6:26" ht="15">
      <c r="F117" s="12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6:26" ht="15">
      <c r="F118" s="12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6:26" ht="15">
      <c r="F119" s="12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6:26" ht="15">
      <c r="F120" s="1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6:26" ht="15">
      <c r="F121" s="12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6:26" ht="15">
      <c r="F122" s="12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6:26" ht="15">
      <c r="F123" s="1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6:26" ht="15">
      <c r="F124" s="1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6:26" ht="15">
      <c r="F125" s="1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6:26" ht="15">
      <c r="F126" s="1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6:26" ht="15">
      <c r="F127" s="1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6:26" ht="15">
      <c r="F128" s="1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6:26" ht="15">
      <c r="F129" s="1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6:26" ht="15">
      <c r="F130" s="1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6:26" ht="15">
      <c r="F131" s="1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6:26" ht="15">
      <c r="F132" s="1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6:26" ht="15">
      <c r="F133" s="1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6:26" ht="15">
      <c r="F134" s="1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6:26" ht="15">
      <c r="F135" s="1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6:26" ht="15">
      <c r="F136" s="1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6:26" ht="15">
      <c r="F137" s="1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6:26" ht="15">
      <c r="F138" s="1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6:26" ht="15">
      <c r="F139" s="1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6:26" ht="15">
      <c r="F140" s="1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6:26" ht="15">
      <c r="F141" s="1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6:26" ht="15">
      <c r="F142" s="1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6:26" ht="15">
      <c r="F143" s="1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6:26" ht="15">
      <c r="F144" s="1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6:26" ht="15">
      <c r="F145" s="1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6:26" ht="15">
      <c r="F146" s="1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6:26" ht="15">
      <c r="F147" s="12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6:26" ht="15">
      <c r="F148" s="12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6:26" ht="15">
      <c r="F149" s="12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6:26" ht="15">
      <c r="F150" s="12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6:26" ht="15">
      <c r="F151" s="12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6:26" ht="15">
      <c r="F152" s="12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6:26" ht="15">
      <c r="F153" s="12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6:26" ht="15">
      <c r="F154" s="12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6:26" ht="15">
      <c r="F155" s="12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6:26" ht="15">
      <c r="F156" s="12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6:26" ht="15">
      <c r="F157" s="12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6:26" ht="15">
      <c r="F158" s="1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6:26" ht="15">
      <c r="F159" s="1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6:26" ht="15">
      <c r="F160" s="12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6:26" ht="15">
      <c r="F161" s="1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6:26" ht="15">
      <c r="F162" s="12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6:26" ht="15">
      <c r="F163" s="12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6:26" ht="15">
      <c r="F164" s="12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6:26" ht="15">
      <c r="F165" s="12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6:26" ht="15">
      <c r="F166" s="12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6:26" ht="15">
      <c r="F167" s="1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6:26" ht="15">
      <c r="F168" s="1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6:26" ht="15">
      <c r="F169" s="12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6:26" ht="15">
      <c r="F170" s="12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6:26" ht="15">
      <c r="F171" s="12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6:26" ht="15">
      <c r="F172" s="1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6:26" ht="15">
      <c r="F173" s="12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6:26" ht="15">
      <c r="F174" s="1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6:26" ht="15">
      <c r="F175" s="12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6:26" ht="15">
      <c r="F176" s="12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6:26" ht="15">
      <c r="F177" s="12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6:26" ht="15">
      <c r="F178" s="12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6:26" ht="15">
      <c r="F179" s="12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6:26" ht="15">
      <c r="F180" s="1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6:26" ht="15">
      <c r="F181" s="12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6:26" ht="15">
      <c r="F182" s="12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6:26" ht="15">
      <c r="F183" s="12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6:26" ht="15">
      <c r="F184" s="12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6:26" ht="15">
      <c r="F185" s="1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6:26" ht="15">
      <c r="F186" s="12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6:26" ht="15">
      <c r="F187" s="12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6:26" ht="15">
      <c r="F188" s="12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6:26" ht="15">
      <c r="F189" s="12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6:26" ht="15">
      <c r="F190" s="12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6:26" ht="15">
      <c r="F191" s="12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6:26" ht="15">
      <c r="F192" s="12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6:26" ht="15">
      <c r="F193" s="12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6:26" ht="15">
      <c r="F194" s="1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6:26" ht="15">
      <c r="F195" s="12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6:26" ht="15">
      <c r="F196" s="1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6:26" ht="15">
      <c r="F197" s="12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6:26" ht="15">
      <c r="F198" s="12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6:26" ht="15">
      <c r="F199" s="12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6:26" ht="15">
      <c r="F200" s="1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6:26" ht="15">
      <c r="F201" s="12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6:26" ht="15">
      <c r="F202" s="12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6:26" ht="15">
      <c r="F203" s="12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6:26" ht="15">
      <c r="F204" s="12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6:26" ht="15">
      <c r="F205" s="12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6:26" ht="15">
      <c r="F206" s="1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6:26" ht="15">
      <c r="F207" s="12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6:26" ht="15">
      <c r="F208" s="12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6:26" ht="15">
      <c r="F209" s="12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6:26" ht="15">
      <c r="F210" s="12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6:26" ht="15">
      <c r="F211" s="12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6:26" ht="15">
      <c r="F212" s="12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6:26" ht="15">
      <c r="F213" s="12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6:26" ht="15">
      <c r="F214" s="12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6:26" ht="15">
      <c r="F215" s="12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6:26" ht="15">
      <c r="F216" s="12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6:26" ht="15">
      <c r="F217" s="12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6:26" ht="15">
      <c r="F218" s="12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6:26" ht="15">
      <c r="F219" s="12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6:26" ht="15">
      <c r="F220" s="12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6:26" ht="15">
      <c r="F221" s="12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6:26" ht="15">
      <c r="F222" s="12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6:26" ht="15">
      <c r="F223" s="12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6:26" ht="15">
      <c r="F224" s="12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6:26" ht="15">
      <c r="F225" s="12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6:26" ht="15">
      <c r="F226" s="12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6:26" ht="15">
      <c r="F227" s="12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6:26" ht="15">
      <c r="F228" s="12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6:26" ht="15">
      <c r="F229" s="12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6:26" ht="15">
      <c r="F230" s="12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6:26" ht="15">
      <c r="F231" s="12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6:26" ht="15">
      <c r="F232" s="12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6:26" ht="15">
      <c r="F233" s="12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6:26" ht="15">
      <c r="F234" s="12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6:26" ht="15">
      <c r="F235" s="12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6:26" ht="15">
      <c r="F236" s="12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6:26" ht="15">
      <c r="F237" s="12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6:26" ht="15">
      <c r="F238" s="12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6:26" ht="15">
      <c r="F239" s="12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6:26" ht="15">
      <c r="F240" s="12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6:26" ht="15">
      <c r="F241" s="12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6:26" ht="15">
      <c r="F242" s="12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6:26" ht="15">
      <c r="F243" s="12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6:26" ht="15">
      <c r="F244" s="12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6:26" ht="15">
      <c r="F245" s="12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6:26" ht="15">
      <c r="F246" s="12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6:26" ht="15">
      <c r="F247" s="12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6:26" ht="15">
      <c r="F248" s="12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6:26" ht="15">
      <c r="F249" s="12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6:26" ht="15">
      <c r="F250" s="12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6:26" ht="15">
      <c r="F251" s="12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6:26" ht="15">
      <c r="F252" s="12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6:26" ht="15">
      <c r="F253" s="12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6:26" ht="15">
      <c r="F254" s="12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6:26" ht="15">
      <c r="F255" s="12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6:26" ht="15">
      <c r="F256" s="12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6:26" ht="15">
      <c r="F257" s="12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6:26" ht="15">
      <c r="F258" s="12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6:26" ht="15">
      <c r="F259" s="1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6:26" ht="15">
      <c r="F260" s="12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6:26" ht="15">
      <c r="F261" s="12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6:26" ht="15">
      <c r="F262" s="12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6:26" ht="15">
      <c r="F263" s="12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6:26" ht="15">
      <c r="F264" s="12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6:26" ht="15">
      <c r="F265" s="12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6:26" ht="15">
      <c r="F266" s="12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6:26" ht="15">
      <c r="F267" s="12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6:26" ht="15">
      <c r="F268" s="12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6:26" ht="15">
      <c r="F269" s="12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6:26" ht="15">
      <c r="F270" s="12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6:26" ht="15">
      <c r="F271" s="12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6:26" ht="15">
      <c r="F272" s="1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6:26" ht="15">
      <c r="F273" s="1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6:26" ht="15">
      <c r="F274" s="1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6:26" ht="15">
      <c r="F275" s="12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6:26" ht="15">
      <c r="F276" s="12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6:26" ht="15">
      <c r="F277" s="12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6:26" ht="15">
      <c r="F278" s="12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6:26" ht="15">
      <c r="F279" s="12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6:26" ht="15">
      <c r="F280" s="12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6:26" ht="15">
      <c r="F281" s="12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6:26" ht="15">
      <c r="F282" s="12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6:26" ht="15">
      <c r="F283" s="1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6:26" ht="15">
      <c r="F284" s="12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6:26" ht="15">
      <c r="F285" s="12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6:26" ht="15">
      <c r="F286" s="12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6:26" ht="15">
      <c r="F287" s="12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6:26" ht="15">
      <c r="F288" s="12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6:26" ht="15">
      <c r="F289" s="12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6:26" ht="15">
      <c r="F290" s="1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6:26" ht="15">
      <c r="F291" s="12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6:26" ht="15">
      <c r="F292" s="12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6:26" ht="15">
      <c r="F293" s="12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6:26" ht="15">
      <c r="F294" s="12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6:26" ht="15">
      <c r="F295" s="12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6:26" ht="15">
      <c r="F296" s="12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6:26" ht="15">
      <c r="F297" s="12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6:26" ht="15">
      <c r="F298" s="12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6:26" ht="15">
      <c r="F299" s="12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6:26" ht="15">
      <c r="F300" s="12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6:26" ht="15">
      <c r="F301" s="12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6:26" ht="15">
      <c r="F302" s="12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6:26" ht="15">
      <c r="F303" s="12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6:26" ht="15">
      <c r="F304" s="12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6:26" ht="15">
      <c r="F305" s="12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6:26" ht="15">
      <c r="F306" s="12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6:26" ht="15">
      <c r="F307" s="12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6:26" ht="15">
      <c r="F308" s="12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6:26" ht="15">
      <c r="F309" s="12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6:26" ht="15">
      <c r="F310" s="12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6:26" ht="15">
      <c r="F311" s="12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6:26" ht="15">
      <c r="F312" s="12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6:26" ht="15">
      <c r="F313" s="12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6:26" ht="15">
      <c r="F314" s="12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6:26" ht="15">
      <c r="F315" s="12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6:26" ht="15">
      <c r="F316" s="12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6:26" ht="15">
      <c r="F317" s="12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6:26" ht="15">
      <c r="F318" s="12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6:26" ht="15">
      <c r="F319" s="12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6:26" ht="15">
      <c r="F320" s="12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6:26" ht="15">
      <c r="F321" s="12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6:26" ht="15">
      <c r="F322" s="12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6:26" ht="15">
      <c r="F323" s="12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6:26" ht="15">
      <c r="F324" s="12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6:26" ht="15">
      <c r="F325" s="12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6:26" ht="15">
      <c r="F326" s="12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6:26" ht="15">
      <c r="F327" s="12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6:26" ht="15">
      <c r="F328" s="12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</sheetData>
  <sheetProtection password="CEAC" sheet="1" formatCells="0" formatColumns="0" formatRows="0" autoFilter="0"/>
  <mergeCells count="8">
    <mergeCell ref="B32:E32"/>
    <mergeCell ref="B1:E1"/>
    <mergeCell ref="B2:D2"/>
    <mergeCell ref="B3:E3"/>
    <mergeCell ref="B28:C28"/>
    <mergeCell ref="B4:E4"/>
    <mergeCell ref="B12:E12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111.140625" style="3" customWidth="1"/>
    <col min="4" max="4" width="13.00390625" style="4" customWidth="1"/>
    <col min="5" max="16384" width="9.140625" style="1" customWidth="1"/>
  </cols>
  <sheetData>
    <row r="1" spans="2:6" ht="15.75">
      <c r="B1" s="75"/>
      <c r="C1" s="76" t="s">
        <v>29</v>
      </c>
      <c r="D1" s="77"/>
      <c r="E1" s="133"/>
      <c r="F1" s="133"/>
    </row>
    <row r="2" spans="2:6" ht="15.75">
      <c r="B2" s="78"/>
      <c r="C2" s="79" t="s">
        <v>203</v>
      </c>
      <c r="D2" s="68">
        <f>D6</f>
        <v>2.0999999999999996</v>
      </c>
      <c r="E2" s="134"/>
      <c r="F2" s="133"/>
    </row>
    <row r="3" spans="2:6" ht="15.75">
      <c r="B3" s="75"/>
      <c r="C3" s="80"/>
      <c r="D3" s="77"/>
      <c r="E3" s="133"/>
      <c r="F3" s="133"/>
    </row>
    <row r="4" spans="2:6" ht="15.75">
      <c r="B4" s="81"/>
      <c r="C4" s="82" t="s">
        <v>2</v>
      </c>
      <c r="D4" s="72">
        <v>3</v>
      </c>
      <c r="E4" s="132"/>
      <c r="F4" s="132"/>
    </row>
    <row r="5" spans="2:6" ht="15.75">
      <c r="B5" s="83"/>
      <c r="C5" s="125" t="s">
        <v>7</v>
      </c>
      <c r="D5" s="73">
        <v>2</v>
      </c>
      <c r="E5" s="132"/>
      <c r="F5" s="132"/>
    </row>
    <row r="6" spans="2:6" ht="15.75">
      <c r="B6" s="84"/>
      <c r="C6" s="85" t="s">
        <v>5</v>
      </c>
      <c r="D6" s="74">
        <f>D4*0.7</f>
        <v>2.0999999999999996</v>
      </c>
      <c r="E6" s="132"/>
      <c r="F6" s="132"/>
    </row>
    <row r="7" spans="2:4" ht="15.75">
      <c r="B7" s="86"/>
      <c r="C7" s="87" t="s">
        <v>205</v>
      </c>
      <c r="D7" s="88"/>
    </row>
    <row r="8" spans="2:5" ht="15.75">
      <c r="B8" s="188" t="s">
        <v>236</v>
      </c>
      <c r="C8" s="189"/>
      <c r="D8" s="190"/>
      <c r="E8" s="17"/>
    </row>
    <row r="9" spans="2:5" ht="30">
      <c r="B9" s="89" t="s">
        <v>70</v>
      </c>
      <c r="C9" s="90" t="s">
        <v>165</v>
      </c>
      <c r="D9" s="90" t="s">
        <v>44</v>
      </c>
      <c r="E9" s="17"/>
    </row>
    <row r="10" spans="2:5" ht="15">
      <c r="B10" s="91" t="s">
        <v>73</v>
      </c>
      <c r="C10" s="92" t="s">
        <v>80</v>
      </c>
      <c r="D10" s="93"/>
      <c r="E10" s="17"/>
    </row>
    <row r="11" spans="2:5" ht="15">
      <c r="B11" s="91" t="s">
        <v>77</v>
      </c>
      <c r="C11" s="94" t="s">
        <v>158</v>
      </c>
      <c r="D11" s="93" t="s">
        <v>105</v>
      </c>
      <c r="E11" s="17"/>
    </row>
    <row r="12" spans="2:5" ht="54.75" customHeight="1">
      <c r="B12" s="91" t="s">
        <v>78</v>
      </c>
      <c r="C12" s="95" t="s">
        <v>74</v>
      </c>
      <c r="D12" s="93" t="s">
        <v>105</v>
      </c>
      <c r="E12" s="17"/>
    </row>
    <row r="13" spans="2:5" ht="15">
      <c r="B13" s="91" t="s">
        <v>79</v>
      </c>
      <c r="C13" s="96" t="s">
        <v>159</v>
      </c>
      <c r="D13" s="93" t="s">
        <v>105</v>
      </c>
      <c r="E13" s="17"/>
    </row>
    <row r="14" spans="2:5" ht="45">
      <c r="B14" s="97" t="s">
        <v>76</v>
      </c>
      <c r="C14" s="98" t="s">
        <v>75</v>
      </c>
      <c r="D14" s="93" t="s">
        <v>105</v>
      </c>
      <c r="E14" s="17"/>
    </row>
    <row r="15" spans="2:5" ht="48.75" customHeight="1">
      <c r="B15" s="97" t="s">
        <v>81</v>
      </c>
      <c r="C15" s="99" t="s">
        <v>160</v>
      </c>
      <c r="D15" s="93" t="s">
        <v>72</v>
      </c>
      <c r="E15" s="17"/>
    </row>
    <row r="16" spans="2:5" ht="45">
      <c r="B16" s="97" t="s">
        <v>89</v>
      </c>
      <c r="C16" s="98" t="s">
        <v>82</v>
      </c>
      <c r="D16" s="93" t="s">
        <v>72</v>
      </c>
      <c r="E16" s="17"/>
    </row>
    <row r="17" spans="2:5" ht="30">
      <c r="B17" s="97" t="s">
        <v>88</v>
      </c>
      <c r="C17" s="98" t="s">
        <v>83</v>
      </c>
      <c r="D17" s="93" t="s">
        <v>103</v>
      </c>
      <c r="E17" s="17"/>
    </row>
    <row r="18" spans="2:5" ht="15">
      <c r="B18" s="91" t="s">
        <v>84</v>
      </c>
      <c r="C18" s="100" t="s">
        <v>85</v>
      </c>
      <c r="D18" s="93"/>
      <c r="E18" s="17"/>
    </row>
    <row r="19" spans="2:5" ht="30">
      <c r="B19" s="91" t="s">
        <v>77</v>
      </c>
      <c r="C19" s="101" t="s">
        <v>161</v>
      </c>
      <c r="D19" s="93" t="s">
        <v>103</v>
      </c>
      <c r="E19" s="17"/>
    </row>
    <row r="20" spans="2:5" ht="15">
      <c r="B20" s="91" t="s">
        <v>78</v>
      </c>
      <c r="C20" s="94" t="s">
        <v>162</v>
      </c>
      <c r="D20" s="93" t="s">
        <v>103</v>
      </c>
      <c r="E20" s="17"/>
    </row>
    <row r="21" spans="2:5" ht="15">
      <c r="B21" s="102" t="s">
        <v>87</v>
      </c>
      <c r="C21" s="96" t="s">
        <v>86</v>
      </c>
      <c r="D21" s="93" t="s">
        <v>106</v>
      </c>
      <c r="E21" s="17"/>
    </row>
    <row r="22" spans="2:5" ht="15">
      <c r="B22" s="102" t="s">
        <v>91</v>
      </c>
      <c r="C22" s="98" t="s">
        <v>90</v>
      </c>
      <c r="D22" s="93" t="s">
        <v>105</v>
      </c>
      <c r="E22" s="17"/>
    </row>
    <row r="23" spans="2:5" ht="30">
      <c r="B23" s="102" t="s">
        <v>92</v>
      </c>
      <c r="C23" s="103" t="s">
        <v>93</v>
      </c>
      <c r="D23" s="93" t="s">
        <v>103</v>
      </c>
      <c r="E23" s="17"/>
    </row>
    <row r="24" spans="2:5" ht="30">
      <c r="B24" s="102" t="s">
        <v>94</v>
      </c>
      <c r="C24" s="98" t="s">
        <v>95</v>
      </c>
      <c r="D24" s="93" t="s">
        <v>103</v>
      </c>
      <c r="E24" s="17"/>
    </row>
    <row r="25" spans="2:5" ht="15">
      <c r="B25" s="104" t="s">
        <v>96</v>
      </c>
      <c r="C25" s="105" t="s">
        <v>97</v>
      </c>
      <c r="D25" s="106" t="s">
        <v>105</v>
      </c>
      <c r="E25" s="17"/>
    </row>
    <row r="26" spans="2:5" ht="30">
      <c r="B26" s="104" t="s">
        <v>98</v>
      </c>
      <c r="C26" s="101" t="s">
        <v>163</v>
      </c>
      <c r="D26" s="93" t="s">
        <v>106</v>
      </c>
      <c r="E26" s="17"/>
    </row>
    <row r="27" spans="2:5" ht="15">
      <c r="B27" s="104" t="s">
        <v>99</v>
      </c>
      <c r="C27" s="101" t="s">
        <v>100</v>
      </c>
      <c r="D27" s="93" t="s">
        <v>103</v>
      </c>
      <c r="E27" s="17"/>
    </row>
    <row r="28" spans="2:5" ht="30">
      <c r="B28" s="104" t="s">
        <v>102</v>
      </c>
      <c r="C28" s="101" t="s">
        <v>101</v>
      </c>
      <c r="D28" s="93" t="s">
        <v>105</v>
      </c>
      <c r="E28" s="17"/>
    </row>
    <row r="29" spans="2:5" ht="31.5">
      <c r="B29" s="107" t="s">
        <v>70</v>
      </c>
      <c r="C29" s="108" t="s">
        <v>164</v>
      </c>
      <c r="D29" s="108" t="s">
        <v>44</v>
      </c>
      <c r="E29" s="17"/>
    </row>
    <row r="30" spans="2:5" ht="15">
      <c r="B30" s="109" t="s">
        <v>103</v>
      </c>
      <c r="C30" s="110" t="s">
        <v>124</v>
      </c>
      <c r="D30" s="93"/>
      <c r="E30" s="17"/>
    </row>
    <row r="31" spans="2:5" ht="15">
      <c r="B31" s="109" t="s">
        <v>77</v>
      </c>
      <c r="C31" s="94" t="s">
        <v>166</v>
      </c>
      <c r="D31" s="93" t="s">
        <v>103</v>
      </c>
      <c r="E31" s="17"/>
    </row>
    <row r="32" spans="2:5" ht="30">
      <c r="B32" s="109" t="s">
        <v>167</v>
      </c>
      <c r="C32" s="96" t="s">
        <v>169</v>
      </c>
      <c r="D32" s="93" t="s">
        <v>105</v>
      </c>
      <c r="E32" s="17"/>
    </row>
    <row r="33" spans="2:5" ht="15">
      <c r="B33" s="109" t="s">
        <v>117</v>
      </c>
      <c r="C33" s="96" t="s">
        <v>168</v>
      </c>
      <c r="D33" s="93" t="s">
        <v>103</v>
      </c>
      <c r="E33" s="17"/>
    </row>
    <row r="34" spans="2:5" ht="15">
      <c r="B34" s="91" t="s">
        <v>105</v>
      </c>
      <c r="C34" s="100" t="s">
        <v>123</v>
      </c>
      <c r="D34" s="93"/>
      <c r="E34" s="17"/>
    </row>
    <row r="35" spans="2:5" ht="15">
      <c r="B35" s="91" t="s">
        <v>77</v>
      </c>
      <c r="C35" s="96" t="s">
        <v>156</v>
      </c>
      <c r="D35" s="93" t="s">
        <v>105</v>
      </c>
      <c r="E35" s="17"/>
    </row>
    <row r="36" spans="2:5" ht="15">
      <c r="B36" s="91" t="s">
        <v>78</v>
      </c>
      <c r="C36" s="96" t="s">
        <v>171</v>
      </c>
      <c r="D36" s="93" t="s">
        <v>105</v>
      </c>
      <c r="E36" s="17"/>
    </row>
    <row r="37" spans="2:5" ht="15">
      <c r="B37" s="91" t="s">
        <v>170</v>
      </c>
      <c r="C37" s="96" t="s">
        <v>157</v>
      </c>
      <c r="D37" s="93" t="s">
        <v>103</v>
      </c>
      <c r="E37" s="17"/>
    </row>
    <row r="38" spans="2:5" ht="15">
      <c r="B38" s="109" t="s">
        <v>106</v>
      </c>
      <c r="C38" s="111" t="s">
        <v>107</v>
      </c>
      <c r="D38" s="93"/>
      <c r="E38" s="17"/>
    </row>
    <row r="39" spans="2:5" ht="15" customHeight="1">
      <c r="B39" s="109" t="s">
        <v>77</v>
      </c>
      <c r="C39" s="96" t="s">
        <v>150</v>
      </c>
      <c r="D39" s="93" t="s">
        <v>72</v>
      </c>
      <c r="E39" s="17"/>
    </row>
    <row r="40" spans="2:5" ht="15">
      <c r="B40" s="109" t="s">
        <v>77</v>
      </c>
      <c r="C40" s="96" t="s">
        <v>151</v>
      </c>
      <c r="D40" s="93" t="s">
        <v>106</v>
      </c>
      <c r="E40" s="17"/>
    </row>
    <row r="41" spans="2:5" ht="15">
      <c r="B41" s="109" t="s">
        <v>78</v>
      </c>
      <c r="C41" s="96" t="s">
        <v>172</v>
      </c>
      <c r="D41" s="93" t="s">
        <v>105</v>
      </c>
      <c r="E41" s="17"/>
    </row>
    <row r="42" spans="2:5" ht="15">
      <c r="B42" s="109" t="s">
        <v>79</v>
      </c>
      <c r="C42" s="96" t="s">
        <v>173</v>
      </c>
      <c r="D42" s="93" t="s">
        <v>105</v>
      </c>
      <c r="E42" s="17"/>
    </row>
    <row r="43" spans="2:5" ht="15">
      <c r="B43" s="104" t="s">
        <v>71</v>
      </c>
      <c r="C43" s="96" t="s">
        <v>175</v>
      </c>
      <c r="D43" s="93" t="s">
        <v>103</v>
      </c>
      <c r="E43" s="17"/>
    </row>
    <row r="44" spans="2:5" ht="15">
      <c r="B44" s="91" t="s">
        <v>72</v>
      </c>
      <c r="C44" s="100" t="s">
        <v>174</v>
      </c>
      <c r="D44" s="93"/>
      <c r="E44" s="17"/>
    </row>
    <row r="45" spans="2:5" ht="15">
      <c r="B45" s="91" t="s">
        <v>77</v>
      </c>
      <c r="C45" s="96" t="s">
        <v>108</v>
      </c>
      <c r="D45" s="93" t="s">
        <v>103</v>
      </c>
      <c r="E45" s="17"/>
    </row>
    <row r="46" spans="2:5" ht="15">
      <c r="B46" s="91" t="s">
        <v>78</v>
      </c>
      <c r="C46" s="96" t="s">
        <v>109</v>
      </c>
      <c r="D46" s="93" t="s">
        <v>103</v>
      </c>
      <c r="E46" s="17"/>
    </row>
    <row r="47" spans="2:5" ht="30">
      <c r="B47" s="91" t="s">
        <v>119</v>
      </c>
      <c r="C47" s="101" t="s">
        <v>118</v>
      </c>
      <c r="D47" s="93" t="s">
        <v>103</v>
      </c>
      <c r="E47" s="17"/>
    </row>
    <row r="48" spans="2:5" ht="15">
      <c r="B48" s="91" t="s">
        <v>117</v>
      </c>
      <c r="C48" s="101" t="s">
        <v>110</v>
      </c>
      <c r="D48" s="93" t="s">
        <v>103</v>
      </c>
      <c r="E48" s="17"/>
    </row>
    <row r="49" spans="2:5" ht="15">
      <c r="B49" s="91" t="s">
        <v>120</v>
      </c>
      <c r="C49" s="96" t="s">
        <v>111</v>
      </c>
      <c r="D49" s="93" t="s">
        <v>103</v>
      </c>
      <c r="E49" s="17"/>
    </row>
    <row r="50" spans="2:5" ht="15">
      <c r="B50" s="91" t="s">
        <v>121</v>
      </c>
      <c r="C50" s="96" t="s">
        <v>112</v>
      </c>
      <c r="D50" s="93" t="s">
        <v>103</v>
      </c>
      <c r="E50" s="17"/>
    </row>
    <row r="51" spans="2:5" ht="15">
      <c r="B51" s="91" t="s">
        <v>122</v>
      </c>
      <c r="C51" s="96" t="s">
        <v>113</v>
      </c>
      <c r="D51" s="93" t="s">
        <v>103</v>
      </c>
      <c r="E51" s="17"/>
    </row>
    <row r="52" spans="2:5" ht="15">
      <c r="B52" s="109" t="s">
        <v>125</v>
      </c>
      <c r="C52" s="111" t="s">
        <v>152</v>
      </c>
      <c r="D52" s="93" t="s">
        <v>105</v>
      </c>
      <c r="E52" s="17"/>
    </row>
    <row r="53" spans="2:5" ht="30">
      <c r="B53" s="109" t="s">
        <v>77</v>
      </c>
      <c r="C53" s="96" t="s">
        <v>153</v>
      </c>
      <c r="D53" s="93" t="s">
        <v>72</v>
      </c>
      <c r="E53" s="17"/>
    </row>
    <row r="54" spans="2:5" ht="45">
      <c r="B54" s="109" t="s">
        <v>78</v>
      </c>
      <c r="C54" s="96" t="s">
        <v>176</v>
      </c>
      <c r="D54" s="93" t="s">
        <v>106</v>
      </c>
      <c r="E54" s="17"/>
    </row>
    <row r="55" spans="2:5" ht="15">
      <c r="B55" s="109" t="s">
        <v>79</v>
      </c>
      <c r="C55" s="96" t="s">
        <v>177</v>
      </c>
      <c r="D55" s="93" t="s">
        <v>72</v>
      </c>
      <c r="E55" s="17"/>
    </row>
    <row r="56" spans="2:5" ht="30">
      <c r="B56" s="109" t="s">
        <v>114</v>
      </c>
      <c r="C56" s="96" t="s">
        <v>178</v>
      </c>
      <c r="D56" s="93" t="s">
        <v>72</v>
      </c>
      <c r="E56" s="17"/>
    </row>
    <row r="57" spans="2:5" ht="30">
      <c r="B57" s="109" t="s">
        <v>115</v>
      </c>
      <c r="C57" s="98" t="s">
        <v>179</v>
      </c>
      <c r="D57" s="93" t="s">
        <v>106</v>
      </c>
      <c r="E57" s="17"/>
    </row>
    <row r="58" spans="2:5" ht="15">
      <c r="B58" s="109" t="s">
        <v>154</v>
      </c>
      <c r="C58" s="96" t="s">
        <v>155</v>
      </c>
      <c r="D58" s="93" t="s">
        <v>105</v>
      </c>
      <c r="E58" s="17"/>
    </row>
    <row r="59" spans="2:5" ht="30">
      <c r="B59" s="109" t="s">
        <v>145</v>
      </c>
      <c r="C59" s="96" t="s">
        <v>180</v>
      </c>
      <c r="D59" s="93" t="s">
        <v>72</v>
      </c>
      <c r="E59" s="17"/>
    </row>
    <row r="60" spans="2:5" ht="15">
      <c r="B60" s="112" t="s">
        <v>73</v>
      </c>
      <c r="C60" s="113" t="s">
        <v>181</v>
      </c>
      <c r="D60" s="114"/>
      <c r="E60" s="17"/>
    </row>
    <row r="61" spans="2:5" ht="15">
      <c r="B61" s="91" t="s">
        <v>77</v>
      </c>
      <c r="C61" s="101" t="s">
        <v>182</v>
      </c>
      <c r="D61" s="93" t="s">
        <v>72</v>
      </c>
      <c r="E61" s="17"/>
    </row>
    <row r="62" spans="2:5" ht="30">
      <c r="B62" s="91" t="s">
        <v>78</v>
      </c>
      <c r="C62" s="101" t="s">
        <v>183</v>
      </c>
      <c r="D62" s="93" t="s">
        <v>106</v>
      </c>
      <c r="E62" s="17"/>
    </row>
    <row r="63" spans="2:5" ht="30">
      <c r="B63" s="91" t="s">
        <v>79</v>
      </c>
      <c r="C63" s="101" t="s">
        <v>126</v>
      </c>
      <c r="D63" s="93" t="s">
        <v>106</v>
      </c>
      <c r="E63" s="17"/>
    </row>
    <row r="64" spans="2:5" ht="30">
      <c r="B64" s="91" t="s">
        <v>114</v>
      </c>
      <c r="C64" s="96" t="s">
        <v>127</v>
      </c>
      <c r="D64" s="93" t="s">
        <v>106</v>
      </c>
      <c r="E64" s="17"/>
    </row>
    <row r="65" spans="2:5" ht="45">
      <c r="B65" s="91" t="s">
        <v>115</v>
      </c>
      <c r="C65" s="96" t="s">
        <v>184</v>
      </c>
      <c r="D65" s="93" t="s">
        <v>106</v>
      </c>
      <c r="E65" s="17"/>
    </row>
    <row r="66" spans="2:5" ht="15">
      <c r="B66" s="91" t="s">
        <v>116</v>
      </c>
      <c r="C66" s="96" t="s">
        <v>128</v>
      </c>
      <c r="D66" s="93" t="s">
        <v>106</v>
      </c>
      <c r="E66" s="17"/>
    </row>
    <row r="67" spans="2:5" ht="15">
      <c r="B67" s="109" t="s">
        <v>76</v>
      </c>
      <c r="C67" s="111" t="s">
        <v>129</v>
      </c>
      <c r="D67" s="93"/>
      <c r="E67" s="17"/>
    </row>
    <row r="68" spans="2:5" ht="15">
      <c r="B68" s="109" t="s">
        <v>77</v>
      </c>
      <c r="C68" s="101" t="s">
        <v>185</v>
      </c>
      <c r="D68" s="93" t="s">
        <v>106</v>
      </c>
      <c r="E68" s="17"/>
    </row>
    <row r="69" spans="2:5" ht="75">
      <c r="B69" s="115" t="s">
        <v>78</v>
      </c>
      <c r="C69" s="116" t="s">
        <v>186</v>
      </c>
      <c r="D69" s="93" t="s">
        <v>106</v>
      </c>
      <c r="E69" s="17"/>
    </row>
    <row r="70" spans="2:5" ht="30">
      <c r="B70" s="109" t="s">
        <v>79</v>
      </c>
      <c r="C70" s="98" t="s">
        <v>187</v>
      </c>
      <c r="D70" s="93" t="s">
        <v>72</v>
      </c>
      <c r="E70" s="17"/>
    </row>
    <row r="71" spans="2:4" ht="15">
      <c r="B71" s="104" t="s">
        <v>81</v>
      </c>
      <c r="C71" s="101" t="s">
        <v>192</v>
      </c>
      <c r="D71" s="93" t="s">
        <v>136</v>
      </c>
    </row>
    <row r="72" spans="2:4" ht="15">
      <c r="B72" s="91" t="s">
        <v>89</v>
      </c>
      <c r="C72" s="100" t="s">
        <v>134</v>
      </c>
      <c r="D72" s="93"/>
    </row>
    <row r="73" spans="2:4" ht="15">
      <c r="B73" s="91" t="s">
        <v>77</v>
      </c>
      <c r="C73" s="96" t="s">
        <v>130</v>
      </c>
      <c r="D73" s="93" t="s">
        <v>136</v>
      </c>
    </row>
    <row r="74" spans="2:4" ht="15">
      <c r="B74" s="91" t="s">
        <v>78</v>
      </c>
      <c r="C74" s="96" t="s">
        <v>135</v>
      </c>
      <c r="D74" s="93" t="s">
        <v>136</v>
      </c>
    </row>
    <row r="75" spans="2:4" ht="15">
      <c r="B75" s="91" t="s">
        <v>79</v>
      </c>
      <c r="C75" s="101" t="s">
        <v>131</v>
      </c>
      <c r="D75" s="93" t="s">
        <v>136</v>
      </c>
    </row>
    <row r="76" spans="2:4" ht="30">
      <c r="B76" s="91" t="s">
        <v>114</v>
      </c>
      <c r="C76" s="96" t="s">
        <v>188</v>
      </c>
      <c r="D76" s="93" t="s">
        <v>136</v>
      </c>
    </row>
    <row r="77" spans="2:4" ht="15">
      <c r="B77" s="91" t="s">
        <v>115</v>
      </c>
      <c r="C77" s="116" t="s">
        <v>132</v>
      </c>
      <c r="D77" s="93" t="s">
        <v>106</v>
      </c>
    </row>
    <row r="78" spans="2:4" ht="15">
      <c r="B78" s="117" t="s">
        <v>88</v>
      </c>
      <c r="C78" s="118" t="s">
        <v>133</v>
      </c>
      <c r="D78" s="106"/>
    </row>
    <row r="79" spans="2:4" ht="15">
      <c r="B79" s="117" t="s">
        <v>77</v>
      </c>
      <c r="C79" s="119" t="s">
        <v>190</v>
      </c>
      <c r="D79" s="106" t="s">
        <v>106</v>
      </c>
    </row>
    <row r="80" spans="2:4" ht="30">
      <c r="B80" s="117" t="s">
        <v>78</v>
      </c>
      <c r="C80" s="119" t="s">
        <v>189</v>
      </c>
      <c r="D80" s="106" t="s">
        <v>106</v>
      </c>
    </row>
    <row r="81" spans="2:4" ht="15">
      <c r="B81" s="120" t="s">
        <v>84</v>
      </c>
      <c r="C81" s="119" t="s">
        <v>191</v>
      </c>
      <c r="D81" s="106" t="s">
        <v>103</v>
      </c>
    </row>
    <row r="82" spans="2:4" ht="15">
      <c r="B82" s="120" t="s">
        <v>87</v>
      </c>
      <c r="C82" s="119" t="s">
        <v>193</v>
      </c>
      <c r="D82" s="106" t="s">
        <v>103</v>
      </c>
    </row>
    <row r="83" spans="2:4" ht="15">
      <c r="B83" s="121" t="s">
        <v>91</v>
      </c>
      <c r="C83" s="122" t="s">
        <v>137</v>
      </c>
      <c r="D83" s="106"/>
    </row>
    <row r="84" spans="2:4" ht="15">
      <c r="B84" s="121" t="s">
        <v>77</v>
      </c>
      <c r="C84" s="123" t="s">
        <v>138</v>
      </c>
      <c r="D84" s="106" t="s">
        <v>103</v>
      </c>
    </row>
    <row r="85" spans="2:4" ht="15">
      <c r="B85" s="121" t="s">
        <v>78</v>
      </c>
      <c r="C85" s="119" t="s">
        <v>194</v>
      </c>
      <c r="D85" s="106" t="s">
        <v>72</v>
      </c>
    </row>
    <row r="86" spans="2:4" ht="15">
      <c r="B86" s="121" t="s">
        <v>79</v>
      </c>
      <c r="C86" s="119" t="s">
        <v>143</v>
      </c>
      <c r="D86" s="106"/>
    </row>
    <row r="87" spans="2:4" ht="15">
      <c r="B87" s="121"/>
      <c r="C87" s="119" t="s">
        <v>139</v>
      </c>
      <c r="D87" s="106" t="s">
        <v>106</v>
      </c>
    </row>
    <row r="88" spans="2:4" ht="15">
      <c r="B88" s="121"/>
      <c r="C88" s="119" t="s">
        <v>140</v>
      </c>
      <c r="D88" s="106" t="s">
        <v>106</v>
      </c>
    </row>
    <row r="89" spans="2:4" ht="30">
      <c r="B89" s="121" t="s">
        <v>114</v>
      </c>
      <c r="C89" s="119" t="s">
        <v>195</v>
      </c>
      <c r="D89" s="106" t="s">
        <v>103</v>
      </c>
    </row>
    <row r="90" spans="2:4" ht="15">
      <c r="B90" s="121" t="s">
        <v>115</v>
      </c>
      <c r="C90" s="119" t="s">
        <v>196</v>
      </c>
      <c r="D90" s="106" t="s">
        <v>106</v>
      </c>
    </row>
    <row r="91" spans="2:4" ht="15">
      <c r="B91" s="121" t="s">
        <v>116</v>
      </c>
      <c r="C91" s="119" t="s">
        <v>141</v>
      </c>
      <c r="D91" s="106" t="s">
        <v>105</v>
      </c>
    </row>
    <row r="92" spans="2:4" ht="15">
      <c r="B92" s="121" t="s">
        <v>117</v>
      </c>
      <c r="C92" s="119" t="s">
        <v>197</v>
      </c>
      <c r="D92" s="106" t="s">
        <v>103</v>
      </c>
    </row>
    <row r="93" spans="2:4" ht="15">
      <c r="B93" s="121" t="s">
        <v>120</v>
      </c>
      <c r="C93" s="119" t="s">
        <v>198</v>
      </c>
      <c r="D93" s="106" t="s">
        <v>106</v>
      </c>
    </row>
    <row r="94" spans="2:4" ht="30">
      <c r="B94" s="121" t="s">
        <v>121</v>
      </c>
      <c r="C94" s="119" t="s">
        <v>199</v>
      </c>
      <c r="D94" s="106" t="s">
        <v>72</v>
      </c>
    </row>
    <row r="95" spans="2:4" ht="15">
      <c r="B95" s="121" t="s">
        <v>122</v>
      </c>
      <c r="C95" s="119" t="s">
        <v>200</v>
      </c>
      <c r="D95" s="106" t="s">
        <v>105</v>
      </c>
    </row>
    <row r="96" spans="2:4" ht="15">
      <c r="B96" s="121" t="s">
        <v>144</v>
      </c>
      <c r="C96" s="119" t="s">
        <v>201</v>
      </c>
      <c r="D96" s="106"/>
    </row>
    <row r="97" spans="2:4" ht="15">
      <c r="B97" s="121" t="s">
        <v>145</v>
      </c>
      <c r="C97" s="119" t="s">
        <v>142</v>
      </c>
      <c r="D97" s="106" t="s">
        <v>103</v>
      </c>
    </row>
    <row r="98" spans="2:4" ht="15">
      <c r="B98" s="121" t="s">
        <v>146</v>
      </c>
      <c r="C98" s="119" t="s">
        <v>202</v>
      </c>
      <c r="D98" s="106"/>
    </row>
    <row r="99" spans="2:4" ht="15">
      <c r="B99" s="121"/>
      <c r="C99" s="119" t="s">
        <v>148</v>
      </c>
      <c r="D99" s="106" t="s">
        <v>105</v>
      </c>
    </row>
    <row r="100" spans="2:4" ht="15">
      <c r="B100" s="91"/>
      <c r="C100" s="119" t="s">
        <v>147</v>
      </c>
      <c r="D100" s="93" t="s">
        <v>105</v>
      </c>
    </row>
    <row r="101" spans="2:4" ht="15">
      <c r="B101" s="121"/>
      <c r="C101" s="119" t="s">
        <v>149</v>
      </c>
      <c r="D101" s="106" t="s">
        <v>103</v>
      </c>
    </row>
    <row r="102" spans="2:4" ht="15.75">
      <c r="B102" s="186" t="s">
        <v>204</v>
      </c>
      <c r="C102" s="187"/>
      <c r="D102" s="124" t="s">
        <v>103</v>
      </c>
    </row>
  </sheetData>
  <sheetProtection password="CEAC" sheet="1" formatCells="0" formatColumns="0" formatRows="0" autoFilter="0"/>
  <mergeCells count="2">
    <mergeCell ref="B102:C102"/>
    <mergeCell ref="B8:D8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PageLayoutView="0" workbookViewId="0" topLeftCell="B13">
      <selection activeCell="F22" sqref="F22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6.00390625" style="5" customWidth="1"/>
    <col min="5" max="16384" width="9.140625" style="5" customWidth="1"/>
  </cols>
  <sheetData>
    <row r="1" spans="2:5" ht="15.75">
      <c r="B1" s="54"/>
      <c r="C1" s="55" t="s">
        <v>16</v>
      </c>
      <c r="D1" s="53"/>
      <c r="E1" s="53"/>
    </row>
    <row r="2" spans="2:5" ht="15.75">
      <c r="B2" s="54"/>
      <c r="C2" s="191" t="s">
        <v>45</v>
      </c>
      <c r="D2" s="158"/>
      <c r="E2" s="68">
        <f>E7+E16</f>
        <v>2.1</v>
      </c>
    </row>
    <row r="3" spans="2:5" ht="15.75">
      <c r="B3" s="54"/>
      <c r="C3" s="56"/>
      <c r="D3" s="57"/>
      <c r="E3" s="57"/>
    </row>
    <row r="4" spans="2:5" ht="16.5" thickBot="1">
      <c r="B4" s="192"/>
      <c r="C4" s="193"/>
      <c r="D4" s="193"/>
      <c r="E4" s="193"/>
    </row>
    <row r="5" spans="2:5" ht="16.5" thickBot="1">
      <c r="B5" s="29" t="s">
        <v>18</v>
      </c>
      <c r="C5" s="31"/>
      <c r="D5" s="30" t="s">
        <v>2</v>
      </c>
      <c r="E5" s="16">
        <v>2</v>
      </c>
    </row>
    <row r="6" spans="2:5" ht="15.75">
      <c r="B6" s="42" t="s">
        <v>2</v>
      </c>
      <c r="C6" s="46" t="s">
        <v>4</v>
      </c>
      <c r="D6" s="38" t="s">
        <v>7</v>
      </c>
      <c r="E6" s="28">
        <v>1.5</v>
      </c>
    </row>
    <row r="7" spans="2:5" ht="15.75">
      <c r="B7" s="28">
        <v>0</v>
      </c>
      <c r="C7" s="47" t="s">
        <v>34</v>
      </c>
      <c r="D7" s="38" t="s">
        <v>5</v>
      </c>
      <c r="E7" s="18">
        <f>E5*(E6/5)</f>
        <v>0.6</v>
      </c>
    </row>
    <row r="8" spans="2:5" ht="15">
      <c r="B8" s="28">
        <v>2</v>
      </c>
      <c r="C8" s="51" t="s">
        <v>237</v>
      </c>
      <c r="D8" s="47"/>
      <c r="E8" s="47"/>
    </row>
    <row r="9" spans="2:5" ht="15">
      <c r="B9" s="28">
        <v>3</v>
      </c>
      <c r="C9" s="51" t="s">
        <v>238</v>
      </c>
      <c r="D9" s="47"/>
      <c r="E9" s="47"/>
    </row>
    <row r="10" spans="2:5" ht="15">
      <c r="B10" s="28">
        <v>4</v>
      </c>
      <c r="C10" s="47" t="s">
        <v>35</v>
      </c>
      <c r="D10" s="47"/>
      <c r="E10" s="47"/>
    </row>
    <row r="11" spans="2:5" ht="15">
      <c r="B11" s="28">
        <v>5</v>
      </c>
      <c r="C11" s="47" t="s">
        <v>36</v>
      </c>
      <c r="D11" s="47"/>
      <c r="E11" s="47"/>
    </row>
    <row r="12" spans="2:5" ht="15">
      <c r="B12" s="28"/>
      <c r="C12" s="127" t="s">
        <v>249</v>
      </c>
      <c r="D12" s="47"/>
      <c r="E12" s="47"/>
    </row>
    <row r="13" spans="2:5" ht="16.5" thickBot="1">
      <c r="B13" s="192"/>
      <c r="C13" s="193"/>
      <c r="D13" s="193"/>
      <c r="E13" s="193"/>
    </row>
    <row r="14" spans="2:5" ht="16.5" thickBot="1">
      <c r="B14" s="29" t="s">
        <v>37</v>
      </c>
      <c r="C14" s="31"/>
      <c r="D14" s="30" t="s">
        <v>2</v>
      </c>
      <c r="E14" s="16">
        <v>3</v>
      </c>
    </row>
    <row r="15" spans="2:5" ht="15.75">
      <c r="B15" s="42" t="s">
        <v>2</v>
      </c>
      <c r="C15" s="46" t="s">
        <v>4</v>
      </c>
      <c r="D15" s="38" t="s">
        <v>7</v>
      </c>
      <c r="E15" s="28">
        <v>2.5</v>
      </c>
    </row>
    <row r="16" spans="2:5" ht="15.75">
      <c r="B16" s="28">
        <v>0</v>
      </c>
      <c r="C16" s="47" t="s">
        <v>43</v>
      </c>
      <c r="D16" s="38" t="s">
        <v>5</v>
      </c>
      <c r="E16" s="18">
        <f>E14*(E15/5)</f>
        <v>1.5</v>
      </c>
    </row>
    <row r="17" spans="2:5" ht="15">
      <c r="B17" s="28">
        <v>1</v>
      </c>
      <c r="C17" s="51" t="s">
        <v>223</v>
      </c>
      <c r="D17" s="47"/>
      <c r="E17" s="47"/>
    </row>
    <row r="18" spans="2:5" ht="15">
      <c r="B18" s="28">
        <v>2</v>
      </c>
      <c r="C18" s="47" t="s">
        <v>19</v>
      </c>
      <c r="D18" s="47"/>
      <c r="E18" s="47"/>
    </row>
    <row r="19" spans="2:5" ht="15">
      <c r="B19" s="28">
        <v>3</v>
      </c>
      <c r="C19" s="47" t="s">
        <v>20</v>
      </c>
      <c r="D19" s="47"/>
      <c r="E19" s="47"/>
    </row>
    <row r="20" spans="2:5" ht="15">
      <c r="B20" s="28">
        <v>4</v>
      </c>
      <c r="C20" s="51" t="s">
        <v>58</v>
      </c>
      <c r="D20" s="47"/>
      <c r="E20" s="47"/>
    </row>
    <row r="21" spans="2:5" ht="15">
      <c r="B21" s="28">
        <v>5</v>
      </c>
      <c r="C21" s="47" t="s">
        <v>21</v>
      </c>
      <c r="D21" s="47"/>
      <c r="E21" s="47"/>
    </row>
    <row r="22" spans="2:5" ht="30">
      <c r="B22" s="144"/>
      <c r="C22" s="145" t="s">
        <v>255</v>
      </c>
      <c r="D22" s="64"/>
      <c r="E22" s="64"/>
    </row>
  </sheetData>
  <sheetProtection password="CEAC" sheet="1" formatCells="0" formatColumns="0" formatRows="0" autoFilter="0"/>
  <mergeCells count="3">
    <mergeCell ref="C2:D2"/>
    <mergeCell ref="B4:E4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6.421875" style="5" customWidth="1"/>
    <col min="5" max="16384" width="9.140625" style="5" customWidth="1"/>
  </cols>
  <sheetData>
    <row r="1" spans="2:5" ht="15.75">
      <c r="B1" s="53"/>
      <c r="C1" s="55" t="s">
        <v>22</v>
      </c>
      <c r="D1" s="53"/>
      <c r="E1" s="53"/>
    </row>
    <row r="2" spans="2:5" ht="15.75">
      <c r="B2" s="53"/>
      <c r="C2" s="191" t="s">
        <v>47</v>
      </c>
      <c r="D2" s="158"/>
      <c r="E2" s="68">
        <f>E7+E17+E23</f>
        <v>2.3</v>
      </c>
    </row>
    <row r="3" spans="2:5" ht="15.75">
      <c r="B3" s="53"/>
      <c r="C3" s="58"/>
      <c r="D3" s="57"/>
      <c r="E3" s="57"/>
    </row>
    <row r="4" spans="2:5" ht="16.5" thickBot="1">
      <c r="B4" s="194"/>
      <c r="C4" s="193"/>
      <c r="D4" s="193"/>
      <c r="E4" s="193"/>
    </row>
    <row r="5" spans="2:5" ht="16.5" thickBot="1">
      <c r="B5" s="29" t="s">
        <v>23</v>
      </c>
      <c r="C5" s="32"/>
      <c r="D5" s="30" t="s">
        <v>2</v>
      </c>
      <c r="E5" s="16">
        <v>0</v>
      </c>
    </row>
    <row r="6" spans="2:5" ht="15.75">
      <c r="B6" s="42" t="s">
        <v>2</v>
      </c>
      <c r="C6" s="43" t="s">
        <v>4</v>
      </c>
      <c r="D6" s="38" t="s">
        <v>7</v>
      </c>
      <c r="E6" s="28">
        <v>1.5</v>
      </c>
    </row>
    <row r="7" spans="2:5" ht="15.75">
      <c r="B7" s="28">
        <v>0</v>
      </c>
      <c r="C7" s="48" t="s">
        <v>24</v>
      </c>
      <c r="D7" s="38" t="s">
        <v>5</v>
      </c>
      <c r="E7" s="18">
        <f>E5*(E6/5)</f>
        <v>0</v>
      </c>
    </row>
    <row r="8" spans="2:5" ht="15.75">
      <c r="B8" s="28">
        <v>1</v>
      </c>
      <c r="C8" s="48" t="s">
        <v>64</v>
      </c>
      <c r="D8" s="38"/>
      <c r="E8" s="42"/>
    </row>
    <row r="9" spans="2:5" ht="18" customHeight="1">
      <c r="B9" s="36">
        <v>2</v>
      </c>
      <c r="C9" s="60" t="s">
        <v>65</v>
      </c>
      <c r="D9" s="47"/>
      <c r="E9" s="47"/>
    </row>
    <row r="10" spans="2:5" ht="15">
      <c r="B10" s="36">
        <v>3</v>
      </c>
      <c r="C10" s="60" t="s">
        <v>66</v>
      </c>
      <c r="D10" s="47"/>
      <c r="E10" s="47"/>
    </row>
    <row r="11" spans="2:5" ht="15">
      <c r="B11" s="36">
        <v>4</v>
      </c>
      <c r="C11" s="60" t="s">
        <v>67</v>
      </c>
      <c r="D11" s="47"/>
      <c r="E11" s="47"/>
    </row>
    <row r="12" spans="2:5" ht="15">
      <c r="B12" s="36">
        <v>5</v>
      </c>
      <c r="C12" s="60" t="s">
        <v>68</v>
      </c>
      <c r="D12" s="47"/>
      <c r="E12" s="47"/>
    </row>
    <row r="13" spans="2:5" ht="30">
      <c r="B13" s="36"/>
      <c r="C13" s="49" t="s">
        <v>250</v>
      </c>
      <c r="D13" s="47"/>
      <c r="E13" s="47"/>
    </row>
    <row r="14" spans="2:5" ht="16.5" thickBot="1">
      <c r="B14" s="194"/>
      <c r="C14" s="193"/>
      <c r="D14" s="193"/>
      <c r="E14" s="193"/>
    </row>
    <row r="15" spans="2:5" ht="16.5" thickBot="1">
      <c r="B15" s="33" t="s">
        <v>25</v>
      </c>
      <c r="C15" s="32"/>
      <c r="D15" s="30" t="s">
        <v>2</v>
      </c>
      <c r="E15" s="16">
        <v>5</v>
      </c>
    </row>
    <row r="16" spans="2:5" ht="15.75">
      <c r="B16" s="42" t="s">
        <v>2</v>
      </c>
      <c r="C16" s="43" t="s">
        <v>4</v>
      </c>
      <c r="D16" s="38" t="s">
        <v>7</v>
      </c>
      <c r="E16" s="28">
        <v>2</v>
      </c>
    </row>
    <row r="17" spans="2:5" ht="15.75">
      <c r="B17" s="36">
        <v>1</v>
      </c>
      <c r="C17" s="60" t="s">
        <v>230</v>
      </c>
      <c r="D17" s="38" t="s">
        <v>5</v>
      </c>
      <c r="E17" s="18">
        <f>E15*(E16/5)</f>
        <v>2</v>
      </c>
    </row>
    <row r="18" spans="2:5" ht="15">
      <c r="B18" s="36">
        <v>3</v>
      </c>
      <c r="C18" s="60" t="s">
        <v>231</v>
      </c>
      <c r="D18" s="47"/>
      <c r="E18" s="47"/>
    </row>
    <row r="19" spans="2:5" ht="15" customHeight="1">
      <c r="B19" s="36">
        <v>5</v>
      </c>
      <c r="C19" s="60" t="s">
        <v>232</v>
      </c>
      <c r="D19" s="47"/>
      <c r="E19" s="47"/>
    </row>
    <row r="20" spans="2:5" ht="16.5" thickBot="1">
      <c r="B20" s="194"/>
      <c r="C20" s="193"/>
      <c r="D20" s="193"/>
      <c r="E20" s="193"/>
    </row>
    <row r="21" spans="2:5" ht="16.5" thickBot="1">
      <c r="B21" s="33" t="s">
        <v>239</v>
      </c>
      <c r="C21" s="32"/>
      <c r="D21" s="30" t="s">
        <v>2</v>
      </c>
      <c r="E21" s="16">
        <v>1</v>
      </c>
    </row>
    <row r="22" spans="2:5" ht="15.75">
      <c r="B22" s="42" t="s">
        <v>2</v>
      </c>
      <c r="C22" s="43" t="s">
        <v>4</v>
      </c>
      <c r="D22" s="38" t="s">
        <v>7</v>
      </c>
      <c r="E22" s="28">
        <v>1.5</v>
      </c>
    </row>
    <row r="23" spans="2:5" ht="15.75">
      <c r="B23" s="28">
        <v>1</v>
      </c>
      <c r="C23" s="48" t="s">
        <v>206</v>
      </c>
      <c r="D23" s="38" t="s">
        <v>5</v>
      </c>
      <c r="E23" s="18">
        <f>E21*(E22/5)</f>
        <v>0.3</v>
      </c>
    </row>
    <row r="24" spans="2:5" ht="15">
      <c r="B24" s="28">
        <v>3</v>
      </c>
      <c r="C24" s="48" t="s">
        <v>207</v>
      </c>
      <c r="D24" s="47"/>
      <c r="E24" s="47"/>
    </row>
    <row r="25" spans="2:5" ht="15">
      <c r="B25" s="28">
        <v>5</v>
      </c>
      <c r="C25" s="48" t="s">
        <v>209</v>
      </c>
      <c r="D25" s="47"/>
      <c r="E25" s="47"/>
    </row>
    <row r="26" spans="2:5" ht="15">
      <c r="B26" s="47"/>
      <c r="C26" s="50" t="s">
        <v>208</v>
      </c>
      <c r="D26" s="47"/>
      <c r="E26" s="47"/>
    </row>
  </sheetData>
  <sheetProtection password="CEAC" sheet="1" formatCells="0" formatColumns="0" formatRows="0" autoFilter="0"/>
  <mergeCells count="4">
    <mergeCell ref="C2:D2"/>
    <mergeCell ref="B4:E4"/>
    <mergeCell ref="B14:E14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B1">
      <selection activeCell="E5" sqref="E5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6.00390625" style="5" customWidth="1"/>
    <col min="5" max="16384" width="9.140625" style="5" customWidth="1"/>
  </cols>
  <sheetData>
    <row r="1" spans="2:5" ht="15.75">
      <c r="B1" s="53"/>
      <c r="C1" s="55" t="s">
        <v>14</v>
      </c>
      <c r="D1" s="53"/>
      <c r="E1" s="53"/>
    </row>
    <row r="2" spans="2:5" ht="15.75">
      <c r="B2" s="53"/>
      <c r="C2" s="191" t="s">
        <v>48</v>
      </c>
      <c r="D2" s="158"/>
      <c r="E2" s="68">
        <f>E7</f>
        <v>2</v>
      </c>
    </row>
    <row r="3" spans="2:5" ht="15.75">
      <c r="B3" s="53"/>
      <c r="C3" s="56"/>
      <c r="D3" s="57"/>
      <c r="E3" s="59"/>
    </row>
    <row r="4" spans="2:5" ht="15.75" thickBot="1">
      <c r="B4" s="194"/>
      <c r="C4" s="194"/>
      <c r="D4" s="194"/>
      <c r="E4" s="194"/>
    </row>
    <row r="5" spans="2:5" ht="16.5" thickBot="1">
      <c r="B5" s="29" t="s">
        <v>26</v>
      </c>
      <c r="C5" s="31"/>
      <c r="D5" s="30" t="s">
        <v>2</v>
      </c>
      <c r="E5" s="16">
        <v>2</v>
      </c>
    </row>
    <row r="6" spans="2:5" ht="15.75">
      <c r="B6" s="42" t="s">
        <v>2</v>
      </c>
      <c r="C6" s="46" t="s">
        <v>4</v>
      </c>
      <c r="D6" s="38" t="s">
        <v>7</v>
      </c>
      <c r="E6" s="28">
        <v>10</v>
      </c>
    </row>
    <row r="7" spans="2:5" ht="15.75">
      <c r="B7" s="28">
        <v>1</v>
      </c>
      <c r="C7" s="47" t="s">
        <v>27</v>
      </c>
      <c r="D7" s="38" t="s">
        <v>5</v>
      </c>
      <c r="E7" s="18">
        <f>E5*(E6/10)</f>
        <v>2</v>
      </c>
    </row>
    <row r="8" spans="2:5" ht="15.75">
      <c r="B8" s="28">
        <v>2</v>
      </c>
      <c r="C8" s="51" t="s">
        <v>53</v>
      </c>
      <c r="D8" s="126"/>
      <c r="E8" s="42"/>
    </row>
    <row r="9" spans="2:5" ht="15">
      <c r="B9" s="28">
        <v>3</v>
      </c>
      <c r="C9" s="51" t="s">
        <v>54</v>
      </c>
      <c r="D9" s="51"/>
      <c r="E9" s="51"/>
    </row>
    <row r="10" spans="2:5" ht="15">
      <c r="B10" s="28">
        <v>4</v>
      </c>
      <c r="C10" s="51" t="s">
        <v>210</v>
      </c>
      <c r="D10" s="51"/>
      <c r="E10" s="51"/>
    </row>
    <row r="11" spans="2:5" ht="15">
      <c r="B11" s="28">
        <v>6</v>
      </c>
      <c r="C11" s="51" t="s">
        <v>211</v>
      </c>
      <c r="D11" s="51"/>
      <c r="E11" s="51"/>
    </row>
    <row r="12" spans="2:5" ht="15">
      <c r="B12" s="28">
        <v>10</v>
      </c>
      <c r="C12" s="51" t="s">
        <v>212</v>
      </c>
      <c r="D12" s="51"/>
      <c r="E12" s="51"/>
    </row>
    <row r="13" spans="2:5" ht="15">
      <c r="B13" s="28"/>
      <c r="C13" s="52" t="s">
        <v>213</v>
      </c>
      <c r="D13" s="51"/>
      <c r="E13" s="51"/>
    </row>
    <row r="14" spans="2:5" ht="31.5" customHeight="1">
      <c r="B14" s="47"/>
      <c r="C14" s="195" t="s">
        <v>214</v>
      </c>
      <c r="D14" s="196"/>
      <c r="E14" s="196"/>
    </row>
    <row r="15" spans="2:5" ht="15">
      <c r="B15" s="64"/>
      <c r="C15" s="127" t="s">
        <v>215</v>
      </c>
      <c r="D15" s="51"/>
      <c r="E15" s="51"/>
    </row>
  </sheetData>
  <sheetProtection password="CEAC" sheet="1" formatCells="0" formatColumns="0" formatRows="0" autoFilter="0"/>
  <mergeCells count="3">
    <mergeCell ref="C2:D2"/>
    <mergeCell ref="C14:E14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Jelena Dj. Golubovic</cp:lastModifiedBy>
  <cp:lastPrinted>2016-11-24T14:28:39Z</cp:lastPrinted>
  <dcterms:created xsi:type="dcterms:W3CDTF">2012-07-30T21:10:30Z</dcterms:created>
  <dcterms:modified xsi:type="dcterms:W3CDTF">2018-10-05T07:16:46Z</dcterms:modified>
  <cp:category/>
  <cp:version/>
  <cp:contentType/>
  <cp:contentStatus/>
</cp:coreProperties>
</file>